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nte\Google Drive (hyoung@cednc.org)\CED SHARED G DRIVE\Connections to Capital\Blog\"/>
    </mc:Choice>
  </mc:AlternateContent>
  <xr:revisionPtr revIDLastSave="0" documentId="13_ncr:1_{F3E084A2-1AD5-420B-8D46-36538709B171}" xr6:coauthVersionLast="45" xr6:coauthVersionMax="45" xr10:uidLastSave="{00000000-0000-0000-0000-000000000000}"/>
  <bookViews>
    <workbookView xWindow="-120" yWindow="-120" windowWidth="29040" windowHeight="15840" xr2:uid="{9CFBA14A-3E7B-4993-8F0B-E3C4541F3705}"/>
  </bookViews>
  <sheets>
    <sheet name="Disclaimer+Instructions" sheetId="3" r:id="rId1"/>
    <sheet name="Cash Flow Model" sheetId="2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1" i="2" l="1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D91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D86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D81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D76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D71" i="2"/>
  <c r="D52" i="2" l="1"/>
  <c r="D8" i="2" s="1"/>
  <c r="C63" i="2"/>
  <c r="L37" i="2" l="1"/>
  <c r="M37" i="2"/>
  <c r="N37" i="2"/>
  <c r="E18" i="2"/>
  <c r="E21" i="2" s="1"/>
  <c r="D21" i="2"/>
  <c r="B88" i="2"/>
  <c r="B83" i="2"/>
  <c r="B78" i="2"/>
  <c r="B73" i="2"/>
  <c r="B68" i="2"/>
  <c r="F18" i="2" l="1"/>
  <c r="G18" i="2" l="1"/>
  <c r="F21" i="2"/>
  <c r="H18" i="2" l="1"/>
  <c r="G21" i="2"/>
  <c r="H21" i="2" l="1"/>
  <c r="I18" i="2"/>
  <c r="J18" i="2" l="1"/>
  <c r="I21" i="2"/>
  <c r="K18" i="2" l="1"/>
  <c r="J21" i="2"/>
  <c r="K21" i="2" l="1"/>
  <c r="L18" i="2"/>
  <c r="L21" i="2" l="1"/>
  <c r="M18" i="2"/>
  <c r="N18" i="2" l="1"/>
  <c r="M21" i="2"/>
  <c r="N21" i="2" l="1"/>
  <c r="O18" i="2"/>
  <c r="O21" i="2" l="1"/>
  <c r="P18" i="2"/>
  <c r="P21" i="2" l="1"/>
  <c r="Q18" i="2"/>
  <c r="R18" i="2" l="1"/>
  <c r="Q21" i="2"/>
  <c r="S18" i="2" l="1"/>
  <c r="S21" i="2" s="1"/>
  <c r="R21" i="2"/>
  <c r="C61" i="2" l="1"/>
  <c r="C49" i="2"/>
  <c r="B8" i="2"/>
  <c r="D7" i="2"/>
  <c r="E7" i="2" s="1"/>
  <c r="F7" i="2" s="1"/>
  <c r="G7" i="2" s="1"/>
  <c r="H7" i="2" s="1"/>
  <c r="I7" i="2" s="1"/>
  <c r="J7" i="2" s="1"/>
  <c r="K7" i="2" s="1"/>
  <c r="L7" i="2" s="1"/>
  <c r="M7" i="2" s="1"/>
  <c r="N7" i="2" s="1"/>
  <c r="O7" i="2" s="1"/>
  <c r="P7" i="2" s="1"/>
  <c r="Q7" i="2" s="1"/>
  <c r="R7" i="2" s="1"/>
  <c r="S7" i="2" s="1"/>
  <c r="F46" i="2" l="1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D39" i="2"/>
  <c r="D36" i="2"/>
  <c r="S24" i="2"/>
  <c r="R24" i="2"/>
  <c r="Q24" i="2"/>
  <c r="P24" i="2"/>
  <c r="O24" i="2"/>
  <c r="N24" i="2"/>
  <c r="M24" i="2"/>
  <c r="L24" i="2"/>
  <c r="G24" i="2"/>
  <c r="F24" i="2"/>
  <c r="D16" i="2" l="1"/>
  <c r="D12" i="2"/>
  <c r="D34" i="2" l="1"/>
  <c r="E24" i="2"/>
  <c r="L27" i="2" l="1"/>
  <c r="N27" i="2"/>
  <c r="O27" i="2"/>
  <c r="P27" i="2"/>
  <c r="Q27" i="2"/>
  <c r="R27" i="2"/>
  <c r="S27" i="2"/>
  <c r="M27" i="2"/>
  <c r="K27" i="2"/>
  <c r="J27" i="2"/>
  <c r="I27" i="2"/>
  <c r="H27" i="2"/>
  <c r="G27" i="2"/>
  <c r="E27" i="2"/>
  <c r="D27" i="2"/>
  <c r="L26" i="2"/>
  <c r="K26" i="2"/>
  <c r="J26" i="2"/>
  <c r="I26" i="2"/>
  <c r="H26" i="2"/>
  <c r="G26" i="2"/>
  <c r="D26" i="2"/>
  <c r="H25" i="2"/>
  <c r="I25" i="2"/>
  <c r="J25" i="2"/>
  <c r="E26" i="2"/>
  <c r="F26" i="2"/>
  <c r="M26" i="2"/>
  <c r="N26" i="2"/>
  <c r="O26" i="2"/>
  <c r="P26" i="2"/>
  <c r="Q26" i="2"/>
  <c r="R26" i="2"/>
  <c r="S26" i="2"/>
  <c r="E25" i="2"/>
  <c r="K25" i="2"/>
  <c r="L25" i="2"/>
  <c r="M25" i="2"/>
  <c r="N25" i="2"/>
  <c r="O25" i="2"/>
  <c r="P25" i="2"/>
  <c r="Q25" i="2"/>
  <c r="R25" i="2"/>
  <c r="S25" i="2"/>
  <c r="G25" i="2" l="1"/>
  <c r="F25" i="2"/>
  <c r="D25" i="2"/>
  <c r="F27" i="2" l="1"/>
  <c r="E84" i="2"/>
  <c r="E85" i="2" s="1"/>
  <c r="D84" i="2"/>
  <c r="D85" i="2" s="1"/>
  <c r="S48" i="2" l="1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89" i="2"/>
  <c r="C90" i="2" s="1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84" i="2"/>
  <c r="C85" i="2" s="1"/>
  <c r="C79" i="2"/>
  <c r="C80" i="2" s="1"/>
  <c r="H70" i="2"/>
  <c r="I70" i="2"/>
  <c r="J70" i="2"/>
  <c r="K70" i="2"/>
  <c r="L70" i="2"/>
  <c r="M70" i="2"/>
  <c r="C74" i="2"/>
  <c r="C75" i="2" s="1"/>
  <c r="C69" i="2" l="1"/>
  <c r="C70" i="2" s="1"/>
  <c r="D65" i="2"/>
  <c r="E65" i="2" s="1"/>
  <c r="F65" i="2" s="1"/>
  <c r="G65" i="2" s="1"/>
  <c r="H65" i="2" s="1"/>
  <c r="I65" i="2" s="1"/>
  <c r="J65" i="2" s="1"/>
  <c r="K65" i="2" s="1"/>
  <c r="L65" i="2" s="1"/>
  <c r="M65" i="2" s="1"/>
  <c r="N65" i="2" s="1"/>
  <c r="R31" i="2"/>
  <c r="S31" i="2"/>
  <c r="R32" i="2"/>
  <c r="S32" i="2"/>
  <c r="R33" i="2"/>
  <c r="S33" i="2"/>
  <c r="R34" i="2"/>
  <c r="S34" i="2"/>
  <c r="R35" i="2"/>
  <c r="S35" i="2"/>
  <c r="R36" i="2"/>
  <c r="S36" i="2"/>
  <c r="R37" i="2"/>
  <c r="S37" i="2"/>
  <c r="R38" i="2"/>
  <c r="S38" i="2"/>
  <c r="R39" i="2"/>
  <c r="S39" i="2"/>
  <c r="P16" i="2"/>
  <c r="Q16" i="2"/>
  <c r="R16" i="2"/>
  <c r="S16" i="2"/>
  <c r="O65" i="2" l="1"/>
  <c r="S12" i="2"/>
  <c r="S23" i="2" s="1"/>
  <c r="R12" i="2"/>
  <c r="R23" i="2" s="1"/>
  <c r="Q12" i="2"/>
  <c r="Q23" i="2" s="1"/>
  <c r="P12" i="2"/>
  <c r="P23" i="2" s="1"/>
  <c r="O12" i="2"/>
  <c r="N12" i="2"/>
  <c r="M12" i="2"/>
  <c r="L12" i="2"/>
  <c r="O16" i="2"/>
  <c r="N16" i="2"/>
  <c r="M16" i="2"/>
  <c r="L16" i="2"/>
  <c r="N23" i="2" l="1"/>
  <c r="N28" i="2" s="1"/>
  <c r="O23" i="2"/>
  <c r="O28" i="2" s="1"/>
  <c r="L23" i="2"/>
  <c r="L28" i="2" s="1"/>
  <c r="M23" i="2"/>
  <c r="M28" i="2" s="1"/>
  <c r="R28" i="2"/>
  <c r="P65" i="2"/>
  <c r="P28" i="2"/>
  <c r="Q28" i="2"/>
  <c r="S28" i="2"/>
  <c r="Q65" i="2" l="1"/>
  <c r="Q39" i="2"/>
  <c r="Q38" i="2"/>
  <c r="Q37" i="2"/>
  <c r="Q36" i="2"/>
  <c r="Q35" i="2"/>
  <c r="Q34" i="2"/>
  <c r="Q33" i="2"/>
  <c r="Q32" i="2"/>
  <c r="Q31" i="2"/>
  <c r="P39" i="2"/>
  <c r="P38" i="2"/>
  <c r="P37" i="2"/>
  <c r="P36" i="2"/>
  <c r="P35" i="2"/>
  <c r="P34" i="2"/>
  <c r="P33" i="2"/>
  <c r="P32" i="2"/>
  <c r="P31" i="2"/>
  <c r="O39" i="2"/>
  <c r="O38" i="2"/>
  <c r="O37" i="2"/>
  <c r="O36" i="2"/>
  <c r="O35" i="2"/>
  <c r="O34" i="2"/>
  <c r="O33" i="2"/>
  <c r="O32" i="2"/>
  <c r="O31" i="2"/>
  <c r="J16" i="2"/>
  <c r="I16" i="2"/>
  <c r="H16" i="2"/>
  <c r="K16" i="2"/>
  <c r="K13" i="2"/>
  <c r="K24" i="2" s="1"/>
  <c r="J13" i="2"/>
  <c r="J24" i="2" s="1"/>
  <c r="I13" i="2"/>
  <c r="I24" i="2" s="1"/>
  <c r="H13" i="2"/>
  <c r="H24" i="2" s="1"/>
  <c r="K12" i="2"/>
  <c r="J12" i="2"/>
  <c r="J23" i="2" s="1"/>
  <c r="I12" i="2"/>
  <c r="H12" i="2"/>
  <c r="H23" i="2" s="1"/>
  <c r="E46" i="2"/>
  <c r="N39" i="2"/>
  <c r="N38" i="2"/>
  <c r="N36" i="2"/>
  <c r="N35" i="2"/>
  <c r="N34" i="2"/>
  <c r="N33" i="2"/>
  <c r="N32" i="2"/>
  <c r="N31" i="2"/>
  <c r="M39" i="2"/>
  <c r="M38" i="2"/>
  <c r="M36" i="2"/>
  <c r="M35" i="2"/>
  <c r="M34" i="2"/>
  <c r="M33" i="2"/>
  <c r="M32" i="2"/>
  <c r="M31" i="2"/>
  <c r="L39" i="2"/>
  <c r="L38" i="2"/>
  <c r="L36" i="2"/>
  <c r="L35" i="2"/>
  <c r="L34" i="2"/>
  <c r="L33" i="2"/>
  <c r="L32" i="2"/>
  <c r="L31" i="2"/>
  <c r="K39" i="2"/>
  <c r="K38" i="2"/>
  <c r="K37" i="2"/>
  <c r="K36" i="2"/>
  <c r="K35" i="2"/>
  <c r="K34" i="2"/>
  <c r="K33" i="2"/>
  <c r="K32" i="2"/>
  <c r="K31" i="2"/>
  <c r="J39" i="2"/>
  <c r="J38" i="2"/>
  <c r="J37" i="2"/>
  <c r="J36" i="2"/>
  <c r="J35" i="2"/>
  <c r="J34" i="2"/>
  <c r="J33" i="2"/>
  <c r="J32" i="2"/>
  <c r="J31" i="2"/>
  <c r="I39" i="2"/>
  <c r="I38" i="2"/>
  <c r="I37" i="2"/>
  <c r="I36" i="2"/>
  <c r="I35" i="2"/>
  <c r="I34" i="2"/>
  <c r="I33" i="2"/>
  <c r="I32" i="2"/>
  <c r="I31" i="2"/>
  <c r="H39" i="2"/>
  <c r="H38" i="2"/>
  <c r="H37" i="2"/>
  <c r="H36" i="2"/>
  <c r="H35" i="2"/>
  <c r="H34" i="2"/>
  <c r="H33" i="2"/>
  <c r="H32" i="2"/>
  <c r="H31" i="2"/>
  <c r="K23" i="2" l="1"/>
  <c r="K28" i="2" s="1"/>
  <c r="I23" i="2"/>
  <c r="I28" i="2" s="1"/>
  <c r="H28" i="2"/>
  <c r="R65" i="2"/>
  <c r="J28" i="2"/>
  <c r="H53" i="2"/>
  <c r="I53" i="2"/>
  <c r="J53" i="2"/>
  <c r="K53" i="2"/>
  <c r="L53" i="2"/>
  <c r="M53" i="2"/>
  <c r="N53" i="2"/>
  <c r="O53" i="2"/>
  <c r="P53" i="2"/>
  <c r="Q53" i="2"/>
  <c r="R53" i="2"/>
  <c r="S53" i="2"/>
  <c r="F53" i="2"/>
  <c r="G53" i="2"/>
  <c r="E53" i="2"/>
  <c r="D53" i="2"/>
  <c r="S65" i="2" l="1"/>
  <c r="G16" i="2"/>
  <c r="F16" i="2"/>
  <c r="E16" i="2"/>
  <c r="D23" i="2"/>
  <c r="F12" i="2"/>
  <c r="G12" i="2"/>
  <c r="E12" i="2"/>
  <c r="G39" i="2"/>
  <c r="F39" i="2"/>
  <c r="E39" i="2"/>
  <c r="G38" i="2"/>
  <c r="F38" i="2"/>
  <c r="E38" i="2"/>
  <c r="D38" i="2"/>
  <c r="G37" i="2"/>
  <c r="F37" i="2"/>
  <c r="E37" i="2"/>
  <c r="D37" i="2"/>
  <c r="G36" i="2"/>
  <c r="F36" i="2"/>
  <c r="E36" i="2"/>
  <c r="G35" i="2"/>
  <c r="F35" i="2"/>
  <c r="E35" i="2"/>
  <c r="D35" i="2"/>
  <c r="G34" i="2"/>
  <c r="F34" i="2"/>
  <c r="E34" i="2"/>
  <c r="G33" i="2"/>
  <c r="F33" i="2"/>
  <c r="E33" i="2"/>
  <c r="D33" i="2"/>
  <c r="G32" i="2"/>
  <c r="F32" i="2"/>
  <c r="E32" i="2"/>
  <c r="D32" i="2"/>
  <c r="G31" i="2"/>
  <c r="F31" i="2"/>
  <c r="E31" i="2"/>
  <c r="D31" i="2"/>
  <c r="E23" i="2" l="1"/>
  <c r="F23" i="2"/>
  <c r="F28" i="2" s="1"/>
  <c r="G23" i="2"/>
  <c r="G28" i="2" s="1"/>
  <c r="E28" i="2"/>
  <c r="D28" i="2"/>
  <c r="D59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Hunter Young</author>
  </authors>
  <commentList>
    <comment ref="C12" authorId="0" shapeId="0" xr:uid="{2A2A4F8F-15F5-44EF-BF9A-5F8198750D1C}">
      <text>
        <r>
          <rPr>
            <b/>
            <sz val="9"/>
            <color indexed="81"/>
            <rFont val="Tahoma"/>
            <family val="2"/>
          </rPr>
          <t>CED:</t>
        </r>
        <r>
          <rPr>
            <sz val="9"/>
            <color indexed="81"/>
            <rFont val="Tahoma"/>
            <family val="2"/>
          </rPr>
          <t xml:space="preserve">
Revenue per product</t>
        </r>
      </text>
    </comment>
    <comment ref="C16" authorId="0" shapeId="0" xr:uid="{F3945B69-33A9-41C7-921A-446F59D086F1}">
      <text>
        <r>
          <rPr>
            <b/>
            <sz val="9"/>
            <color indexed="81"/>
            <rFont val="Tahoma"/>
            <family val="2"/>
          </rPr>
          <t>CED:</t>
        </r>
        <r>
          <rPr>
            <sz val="9"/>
            <color indexed="81"/>
            <rFont val="Tahoma"/>
            <family val="2"/>
          </rPr>
          <t xml:space="preserve">
Revenue per product</t>
        </r>
      </text>
    </comment>
    <comment ref="C21" authorId="0" shapeId="0" xr:uid="{C2FB2753-C320-442C-ADB2-FCA7FCC1F98F}">
      <text>
        <r>
          <rPr>
            <b/>
            <sz val="9"/>
            <color indexed="81"/>
            <rFont val="Tahoma"/>
            <family val="2"/>
          </rPr>
          <t>CED:</t>
        </r>
        <r>
          <rPr>
            <sz val="9"/>
            <color indexed="81"/>
            <rFont val="Tahoma"/>
            <family val="2"/>
          </rPr>
          <t xml:space="preserve">
Revenue per product</t>
        </r>
      </text>
    </comment>
    <comment ref="C53" authorId="0" shapeId="0" xr:uid="{6059C6FA-782C-4B38-9594-C55D87EC054E}">
      <text>
        <r>
          <rPr>
            <b/>
            <sz val="9"/>
            <color indexed="81"/>
            <rFont val="Tahoma"/>
            <family val="2"/>
          </rPr>
          <t xml:space="preserve">CED:
</t>
        </r>
        <r>
          <rPr>
            <sz val="9"/>
            <color indexed="81"/>
            <rFont val="Tahoma"/>
            <family val="2"/>
          </rPr>
          <t>Insert negative number</t>
        </r>
      </text>
    </comment>
    <comment ref="C57" authorId="0" shapeId="0" xr:uid="{246E3A73-5550-447D-8E0B-B7C7D81FD176}">
      <text>
        <r>
          <rPr>
            <b/>
            <sz val="9"/>
            <color indexed="81"/>
            <rFont val="Tahoma"/>
            <family val="2"/>
          </rPr>
          <t>CED:</t>
        </r>
        <r>
          <rPr>
            <sz val="9"/>
            <color indexed="81"/>
            <rFont val="Tahoma"/>
            <family val="2"/>
          </rPr>
          <t xml:space="preserve">
Initial Cash Account Balance
</t>
        </r>
      </text>
    </comment>
    <comment ref="C59" authorId="0" shapeId="0" xr:uid="{F55338D6-AE40-4B06-AAF3-3E69A0E19158}">
      <text>
        <r>
          <rPr>
            <b/>
            <sz val="9"/>
            <color indexed="81"/>
            <rFont val="Tahoma"/>
            <family val="2"/>
          </rPr>
          <t>CED:</t>
        </r>
        <r>
          <rPr>
            <sz val="9"/>
            <color indexed="81"/>
            <rFont val="Tahoma"/>
            <family val="2"/>
          </rPr>
          <t xml:space="preserve">
Initial Revolving Credit Balance</t>
        </r>
      </text>
    </comment>
  </commentList>
</comments>
</file>

<file path=xl/sharedStrings.xml><?xml version="1.0" encoding="utf-8"?>
<sst xmlns="http://schemas.openxmlformats.org/spreadsheetml/2006/main" count="62" uniqueCount="57">
  <si>
    <t>Credit Line</t>
  </si>
  <si>
    <t>Beginning Cash</t>
  </si>
  <si>
    <t>Inflow</t>
  </si>
  <si>
    <t>Outflow</t>
  </si>
  <si>
    <t>Rent</t>
  </si>
  <si>
    <t>Medical &amp; Dental Expense</t>
  </si>
  <si>
    <t>F&amp;B expenses</t>
  </si>
  <si>
    <t>Ending Cash</t>
  </si>
  <si>
    <t>Merchant fees</t>
  </si>
  <si>
    <t>Interest  expense</t>
  </si>
  <si>
    <t>Total Cash Inflow</t>
  </si>
  <si>
    <t>Total Cash Outflow</t>
  </si>
  <si>
    <t>Credit Line Drawdown</t>
  </si>
  <si>
    <t>Ending Balance</t>
  </si>
  <si>
    <t>Cash Flow</t>
  </si>
  <si>
    <t>Balance Sheet</t>
  </si>
  <si>
    <t>Cash Paydown / (Draw)</t>
  </si>
  <si>
    <t>Insurance (D&amp;O)</t>
  </si>
  <si>
    <t>Accounting (Audit)</t>
  </si>
  <si>
    <t>Case</t>
  </si>
  <si>
    <t>Total Partnership Cash</t>
  </si>
  <si>
    <t>Active Case</t>
  </si>
  <si>
    <t>Subscriptions</t>
  </si>
  <si>
    <t>Beginning Date</t>
  </si>
  <si>
    <t>Additional Revenue Stream 1</t>
  </si>
  <si>
    <t>Additional Revenue Stream 2</t>
  </si>
  <si>
    <t>Additional Revenue Stream 3</t>
  </si>
  <si>
    <t>Contract Labor (1099s)</t>
  </si>
  <si>
    <t>Wages &amp; Taxes</t>
  </si>
  <si>
    <t>Office Equip &amp; Supplies</t>
  </si>
  <si>
    <t>Travel &amp; Events</t>
  </si>
  <si>
    <t>Cases</t>
  </si>
  <si>
    <t>New Cash Expense 1</t>
  </si>
  <si>
    <t>New Cash Expense 2</t>
  </si>
  <si>
    <t>Retirement contribution</t>
  </si>
  <si>
    <t>Cash Account</t>
  </si>
  <si>
    <t xml:space="preserve">This model is purely for exemplary purposes only.  Any use of the model for decision-making purposes is at your own risk and CED will not be held responsible for any and all outcomes and or decisions made based on the use of the model.  </t>
  </si>
  <si>
    <t>(Minimum Cash Balance)</t>
  </si>
  <si>
    <t>Product Type 1 - New</t>
  </si>
  <si>
    <t>Product Type 1 - Renewal</t>
  </si>
  <si>
    <t>Product Type 1 - Cash</t>
  </si>
  <si>
    <t>Product Type 2 - New</t>
  </si>
  <si>
    <t>Product Type 2 - Renewal</t>
  </si>
  <si>
    <t>Product Type 2 - Cash</t>
  </si>
  <si>
    <t>Product Type 3 - Existing Monthly Subscription</t>
  </si>
  <si>
    <t>Product Type 3 - New Monthly Subscription</t>
  </si>
  <si>
    <t>Product Type 3 - (Monthly Churn)</t>
  </si>
  <si>
    <t>Product Type 3 - Cash</t>
  </si>
  <si>
    <t>Interest Rate</t>
  </si>
  <si>
    <t>Marketing</t>
  </si>
  <si>
    <t>IT Expenses</t>
  </si>
  <si>
    <t>Disclaimer</t>
  </si>
  <si>
    <r>
      <rPr>
        <b/>
        <sz val="11"/>
        <color theme="1"/>
        <rFont val="Calibri"/>
        <family val="2"/>
        <scheme val="minor"/>
      </rPr>
      <t xml:space="preserve">Instructions: </t>
    </r>
    <r>
      <rPr>
        <sz val="11"/>
        <color theme="1"/>
        <rFont val="Calibri"/>
        <family val="2"/>
        <scheme val="minor"/>
      </rPr>
      <t xml:space="preserve"> </t>
    </r>
  </si>
  <si>
    <t>Please use light blue cells to insert any variables.  The model flows from cash inflows down to cash outflows.</t>
  </si>
  <si>
    <t>A revolving credit facility is modeled to show how much additional financing would be needed based on current operating assumptions.  In reality, this can be replaced by an equity capital raise.</t>
  </si>
  <si>
    <t>This is not meant to be all encompassing, but exemplary.  Please let us know if you have any questions (or if anythign does not work).</t>
  </si>
  <si>
    <t>Please note the model allows for 3 forecasted operating cases, and assumptions on inflows and outflows for those cases can be added at the bottom.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</si>
</sst>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&quot;$&quot;#,##0"/>
    <numFmt numFmtId="165" formatCode="&quot;$&quot;#,##0.00"/>
    <numFmt numFmtId="166" formatCode="[$-409]mmm\-yy;@"/>
    <numFmt numFmtId="167" formatCode="_([$$]#,##0_)_%;\([$$]#,##0\)_%;_(&quot;–&quot;_)_%;_(@_)_%"/>
    <numFmt numFmtId="168" formatCode="_(#,##0_)_%;\(#,##0\)_%;_(&quot;–&quot;_)_%;_(@_)_%"/>
    <numFmt numFmtId="169" formatCode="_(#,##0.00%_);\(#,##0.00%\);_(&quot;–&quot;_)_%;_(@_)_%"/>
    <numFmt numFmtId="170" formatCode="#,##0.00%;\(#,##0.00%\);&quot;–&quot;;@"/>
    <numFmt numFmtId="171" formatCode="&quot;Case &quot;#"/>
  </numFmts>
  <fonts count="1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80008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9C0006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000000"/>
      </patternFill>
    </fill>
    <fill>
      <patternFill patternType="solid">
        <fgColor rgb="FF1C4587"/>
        <bgColor rgb="FF000000"/>
      </patternFill>
    </fill>
    <fill>
      <patternFill patternType="solid">
        <fgColor rgb="FFFFC7CE"/>
      </patternFill>
    </fill>
  </fills>
  <borders count="11">
    <border>
      <left/>
      <right/>
      <top/>
      <bottom/>
      <diagonal/>
    </border>
    <border>
      <left style="hair">
        <color rgb="FF000000"/>
      </left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9" fillId="4" borderId="0" applyNumberFormat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3" fillId="0" borderId="0" xfId="0" applyFont="1"/>
    <xf numFmtId="168" fontId="5" fillId="0" borderId="0" xfId="0" applyNumberFormat="1" applyFont="1" applyBorder="1"/>
    <xf numFmtId="0" fontId="0" fillId="0" borderId="0" xfId="0" applyFont="1"/>
    <xf numFmtId="0" fontId="0" fillId="0" borderId="0" xfId="0" applyFont="1" applyBorder="1"/>
    <xf numFmtId="164" fontId="0" fillId="0" borderId="1" xfId="0" applyNumberFormat="1" applyFont="1" applyBorder="1"/>
    <xf numFmtId="167" fontId="0" fillId="0" borderId="0" xfId="0" applyNumberFormat="1" applyFont="1"/>
    <xf numFmtId="164" fontId="0" fillId="0" borderId="0" xfId="0" applyNumberFormat="1" applyFont="1"/>
    <xf numFmtId="165" fontId="0" fillId="0" borderId="0" xfId="0" applyNumberFormat="1" applyFont="1"/>
    <xf numFmtId="0" fontId="0" fillId="0" borderId="0" xfId="0" applyNumberFormat="1" applyFont="1"/>
    <xf numFmtId="0" fontId="0" fillId="0" borderId="0" xfId="0" applyNumberFormat="1" applyFont="1" applyBorder="1"/>
    <xf numFmtId="167" fontId="5" fillId="2" borderId="0" xfId="0" applyNumberFormat="1" applyFont="1" applyFill="1" applyBorder="1"/>
    <xf numFmtId="167" fontId="6" fillId="0" borderId="1" xfId="0" applyNumberFormat="1" applyFont="1" applyBorder="1"/>
    <xf numFmtId="164" fontId="0" fillId="0" borderId="0" xfId="0" applyNumberFormat="1" applyFont="1" applyBorder="1"/>
    <xf numFmtId="167" fontId="0" fillId="0" borderId="1" xfId="0" applyNumberFormat="1" applyFont="1" applyBorder="1"/>
    <xf numFmtId="168" fontId="0" fillId="0" borderId="1" xfId="0" applyNumberFormat="1" applyFont="1" applyBorder="1"/>
    <xf numFmtId="168" fontId="0" fillId="0" borderId="0" xfId="0" applyNumberFormat="1" applyFont="1"/>
    <xf numFmtId="168" fontId="0" fillId="0" borderId="0" xfId="0" applyNumberFormat="1" applyFont="1" applyBorder="1"/>
    <xf numFmtId="167" fontId="0" fillId="0" borderId="0" xfId="0" applyNumberFormat="1" applyFont="1" applyBorder="1"/>
    <xf numFmtId="0" fontId="0" fillId="0" borderId="3" xfId="0" applyFont="1" applyBorder="1"/>
    <xf numFmtId="0" fontId="0" fillId="0" borderId="0" xfId="0" applyNumberFormat="1" applyFont="1" applyAlignment="1">
      <alignment horizontal="left" indent="1"/>
    </xf>
    <xf numFmtId="0" fontId="0" fillId="0" borderId="0" xfId="0" applyFont="1" applyAlignment="1">
      <alignment horizontal="left" indent="1"/>
    </xf>
    <xf numFmtId="0" fontId="0" fillId="0" borderId="0" xfId="0" applyFont="1" applyBorder="1" applyAlignment="1">
      <alignment horizontal="left" indent="1"/>
    </xf>
    <xf numFmtId="0" fontId="4" fillId="0" borderId="4" xfId="0" applyFont="1" applyBorder="1"/>
    <xf numFmtId="0" fontId="0" fillId="0" borderId="5" xfId="0" applyFont="1" applyBorder="1"/>
    <xf numFmtId="164" fontId="0" fillId="0" borderId="4" xfId="0" applyNumberFormat="1" applyFont="1" applyBorder="1"/>
    <xf numFmtId="167" fontId="0" fillId="0" borderId="6" xfId="0" applyNumberFormat="1" applyFont="1" applyBorder="1"/>
    <xf numFmtId="167" fontId="0" fillId="0" borderId="4" xfId="0" applyNumberFormat="1" applyFont="1" applyBorder="1"/>
    <xf numFmtId="167" fontId="4" fillId="0" borderId="6" xfId="0" applyNumberFormat="1" applyFont="1" applyBorder="1"/>
    <xf numFmtId="167" fontId="4" fillId="0" borderId="4" xfId="0" applyNumberFormat="1" applyFont="1" applyBorder="1"/>
    <xf numFmtId="167" fontId="7" fillId="0" borderId="0" xfId="0" applyNumberFormat="1" applyFont="1" applyFill="1" applyBorder="1"/>
    <xf numFmtId="167" fontId="5" fillId="0" borderId="0" xfId="0" applyNumberFormat="1" applyFont="1" applyFill="1" applyBorder="1"/>
    <xf numFmtId="0" fontId="4" fillId="0" borderId="0" xfId="0" applyFont="1"/>
    <xf numFmtId="165" fontId="0" fillId="0" borderId="0" xfId="0" applyNumberFormat="1" applyFont="1" applyBorder="1"/>
    <xf numFmtId="164" fontId="4" fillId="0" borderId="4" xfId="0" applyNumberFormat="1" applyFont="1" applyBorder="1"/>
    <xf numFmtId="0" fontId="4" fillId="0" borderId="7" xfId="0" applyFont="1" applyBorder="1"/>
    <xf numFmtId="167" fontId="4" fillId="0" borderId="8" xfId="0" applyNumberFormat="1" applyFont="1" applyBorder="1"/>
    <xf numFmtId="167" fontId="4" fillId="0" borderId="7" xfId="0" applyNumberFormat="1" applyFont="1" applyBorder="1"/>
    <xf numFmtId="167" fontId="5" fillId="2" borderId="3" xfId="0" applyNumberFormat="1" applyFont="1" applyFill="1" applyBorder="1"/>
    <xf numFmtId="0" fontId="0" fillId="0" borderId="2" xfId="0" applyFont="1" applyBorder="1" applyAlignment="1">
      <alignment horizontal="left" indent="1"/>
    </xf>
    <xf numFmtId="0" fontId="0" fillId="0" borderId="4" xfId="0" applyFont="1" applyBorder="1"/>
    <xf numFmtId="0" fontId="0" fillId="0" borderId="0" xfId="0" applyFont="1" applyFill="1" applyBorder="1" applyAlignment="1">
      <alignment horizontal="left" indent="1"/>
    </xf>
    <xf numFmtId="167" fontId="5" fillId="0" borderId="4" xfId="0" applyNumberFormat="1" applyFont="1" applyFill="1" applyBorder="1"/>
    <xf numFmtId="0" fontId="0" fillId="3" borderId="0" xfId="0" applyFont="1" applyFill="1" applyBorder="1"/>
    <xf numFmtId="0" fontId="8" fillId="3" borderId="0" xfId="0" applyFont="1" applyFill="1"/>
    <xf numFmtId="167" fontId="7" fillId="0" borderId="4" xfId="0" applyNumberFormat="1" applyFont="1" applyBorder="1"/>
    <xf numFmtId="0" fontId="7" fillId="3" borderId="0" xfId="0" applyNumberFormat="1" applyFont="1" applyFill="1" applyBorder="1" applyAlignment="1"/>
    <xf numFmtId="0" fontId="0" fillId="0" borderId="4" xfId="0" applyFont="1" applyFill="1" applyBorder="1" applyAlignment="1">
      <alignment horizontal="left"/>
    </xf>
    <xf numFmtId="164" fontId="5" fillId="0" borderId="1" xfId="0" applyNumberFormat="1" applyFont="1" applyBorder="1"/>
    <xf numFmtId="167" fontId="9" fillId="0" borderId="0" xfId="2" applyNumberFormat="1" applyFill="1"/>
    <xf numFmtId="0" fontId="5" fillId="2" borderId="9" xfId="0" applyNumberFormat="1" applyFont="1" applyFill="1" applyBorder="1" applyAlignment="1">
      <alignment horizontal="center"/>
    </xf>
    <xf numFmtId="0" fontId="8" fillId="3" borderId="0" xfId="0" applyFont="1" applyFill="1" applyBorder="1"/>
    <xf numFmtId="0" fontId="0" fillId="0" borderId="4" xfId="0" applyFont="1" applyBorder="1" applyAlignment="1">
      <alignment horizontal="left" indent="2"/>
    </xf>
    <xf numFmtId="167" fontId="7" fillId="0" borderId="6" xfId="0" applyNumberFormat="1" applyFont="1" applyBorder="1"/>
    <xf numFmtId="168" fontId="5" fillId="2" borderId="1" xfId="0" applyNumberFormat="1" applyFont="1" applyFill="1" applyBorder="1"/>
    <xf numFmtId="168" fontId="5" fillId="2" borderId="0" xfId="0" applyNumberFormat="1" applyFont="1" applyFill="1"/>
    <xf numFmtId="168" fontId="5" fillId="2" borderId="0" xfId="0" applyNumberFormat="1" applyFont="1" applyFill="1" applyBorder="1"/>
    <xf numFmtId="168" fontId="5" fillId="2" borderId="1" xfId="1" applyNumberFormat="1" applyFont="1" applyFill="1" applyBorder="1"/>
    <xf numFmtId="168" fontId="5" fillId="2" borderId="0" xfId="1" applyNumberFormat="1" applyFont="1" applyFill="1"/>
    <xf numFmtId="166" fontId="4" fillId="0" borderId="10" xfId="0" applyNumberFormat="1" applyFont="1" applyFill="1" applyBorder="1" applyAlignment="1">
      <alignment horizontal="center"/>
    </xf>
    <xf numFmtId="166" fontId="4" fillId="0" borderId="2" xfId="0" applyNumberFormat="1" applyFont="1" applyFill="1" applyBorder="1" applyAlignment="1">
      <alignment horizontal="center"/>
    </xf>
    <xf numFmtId="165" fontId="0" fillId="2" borderId="0" xfId="0" applyNumberFormat="1" applyFont="1" applyFill="1"/>
    <xf numFmtId="169" fontId="5" fillId="2" borderId="0" xfId="0" applyNumberFormat="1" applyFont="1" applyFill="1" applyBorder="1"/>
    <xf numFmtId="170" fontId="0" fillId="0" borderId="0" xfId="0" applyNumberFormat="1" applyFont="1" applyBorder="1"/>
    <xf numFmtId="171" fontId="4" fillId="0" borderId="0" xfId="0" applyNumberFormat="1" applyFont="1"/>
    <xf numFmtId="0" fontId="0" fillId="0" borderId="0" xfId="0" applyFont="1" applyAlignment="1">
      <alignment horizontal="right"/>
    </xf>
    <xf numFmtId="167" fontId="5" fillId="2" borderId="1" xfId="0" applyNumberFormat="1" applyFont="1" applyFill="1" applyBorder="1"/>
    <xf numFmtId="167" fontId="5" fillId="2" borderId="0" xfId="0" applyNumberFormat="1" applyFont="1" applyFill="1"/>
    <xf numFmtId="171" fontId="4" fillId="0" borderId="0" xfId="0" applyNumberFormat="1" applyFont="1" applyBorder="1"/>
    <xf numFmtId="168" fontId="7" fillId="2" borderId="1" xfId="0" applyNumberFormat="1" applyFont="1" applyFill="1" applyBorder="1"/>
    <xf numFmtId="168" fontId="7" fillId="2" borderId="0" xfId="0" applyNumberFormat="1" applyFont="1" applyFill="1"/>
    <xf numFmtId="0" fontId="4" fillId="0" borderId="8" xfId="0" applyFont="1" applyBorder="1"/>
    <xf numFmtId="0" fontId="7" fillId="0" borderId="0" xfId="0" applyNumberFormat="1" applyFont="1" applyFill="1" applyBorder="1" applyAlignment="1"/>
    <xf numFmtId="164" fontId="0" fillId="0" borderId="0" xfId="0" applyNumberFormat="1" applyFont="1" applyFill="1" applyBorder="1"/>
    <xf numFmtId="167" fontId="7" fillId="0" borderId="1" xfId="0" applyNumberFormat="1" applyFont="1" applyFill="1" applyBorder="1"/>
    <xf numFmtId="0" fontId="0" fillId="0" borderId="0" xfId="0" applyFont="1" applyFill="1"/>
    <xf numFmtId="165" fontId="0" fillId="3" borderId="0" xfId="0" applyNumberFormat="1" applyFont="1" applyFill="1"/>
    <xf numFmtId="0" fontId="0" fillId="0" borderId="0" xfId="0" applyNumberFormat="1" applyFont="1" applyBorder="1" applyAlignment="1">
      <alignment horizontal="left" indent="1"/>
    </xf>
    <xf numFmtId="167" fontId="7" fillId="0" borderId="0" xfId="0" applyNumberFormat="1" applyFont="1" applyBorder="1"/>
    <xf numFmtId="0" fontId="0" fillId="0" borderId="4" xfId="0" applyFont="1" applyBorder="1" applyAlignment="1">
      <alignment horizontal="left" indent="1"/>
    </xf>
    <xf numFmtId="167" fontId="5" fillId="2" borderId="5" xfId="0" applyNumberFormat="1" applyFont="1" applyFill="1" applyBorder="1"/>
    <xf numFmtId="164" fontId="0" fillId="0" borderId="3" xfId="0" applyNumberFormat="1" applyFont="1" applyBorder="1"/>
    <xf numFmtId="0" fontId="7" fillId="0" borderId="4" xfId="0" applyNumberFormat="1" applyFont="1" applyFill="1" applyBorder="1" applyAlignment="1">
      <alignment horizontal="left" indent="1"/>
    </xf>
    <xf numFmtId="167" fontId="5" fillId="2" borderId="5" xfId="0" applyNumberFormat="1" applyFont="1" applyFill="1" applyBorder="1" applyAlignment="1"/>
    <xf numFmtId="0" fontId="0" fillId="0" borderId="0" xfId="0" applyFont="1" applyFill="1" applyAlignment="1">
      <alignment horizontal="left" indent="1"/>
    </xf>
    <xf numFmtId="164" fontId="0" fillId="3" borderId="0" xfId="0" applyNumberFormat="1" applyFont="1" applyFill="1" applyBorder="1"/>
    <xf numFmtId="169" fontId="5" fillId="0" borderId="0" xfId="0" applyNumberFormat="1" applyFont="1" applyFill="1" applyBorder="1"/>
    <xf numFmtId="14" fontId="5" fillId="2" borderId="0" xfId="0" applyNumberFormat="1" applyFont="1" applyFill="1" applyBorder="1"/>
    <xf numFmtId="167" fontId="5" fillId="2" borderId="3" xfId="0" applyNumberFormat="1" applyFont="1" applyFill="1" applyBorder="1" applyAlignment="1"/>
    <xf numFmtId="168" fontId="5" fillId="2" borderId="3" xfId="0" applyNumberFormat="1" applyFont="1" applyFill="1" applyBorder="1" applyAlignment="1"/>
    <xf numFmtId="167" fontId="7" fillId="0" borderId="0" xfId="0" applyNumberFormat="1" applyFont="1" applyFill="1"/>
    <xf numFmtId="168" fontId="7" fillId="0" borderId="1" xfId="0" applyNumberFormat="1" applyFont="1" applyFill="1" applyBorder="1"/>
    <xf numFmtId="168" fontId="7" fillId="0" borderId="0" xfId="0" applyNumberFormat="1" applyFont="1" applyFill="1"/>
    <xf numFmtId="167" fontId="7" fillId="0" borderId="1" xfId="0" applyNumberFormat="1" applyFont="1" applyBorder="1"/>
    <xf numFmtId="168" fontId="5" fillId="2" borderId="10" xfId="0" applyNumberFormat="1" applyFont="1" applyFill="1" applyBorder="1"/>
    <xf numFmtId="168" fontId="5" fillId="2" borderId="2" xfId="0" applyNumberFormat="1" applyFont="1" applyFill="1" applyBorder="1"/>
    <xf numFmtId="168" fontId="0" fillId="0" borderId="0" xfId="0" applyNumberFormat="1" applyFont="1" applyFill="1" applyBorder="1"/>
    <xf numFmtId="168" fontId="0" fillId="0" borderId="1" xfId="0" applyNumberFormat="1" applyFont="1" applyFill="1" applyBorder="1"/>
    <xf numFmtId="168" fontId="0" fillId="0" borderId="0" xfId="0" applyNumberFormat="1" applyFont="1" applyFill="1"/>
    <xf numFmtId="168" fontId="7" fillId="0" borderId="0" xfId="0" applyNumberFormat="1" applyFont="1" applyFill="1" applyBorder="1"/>
    <xf numFmtId="168" fontId="0" fillId="0" borderId="1" xfId="0" applyNumberFormat="1" applyBorder="1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</cellXfs>
  <cellStyles count="3">
    <cellStyle name="Bad" xfId="2" builtinId="27"/>
    <cellStyle name="Comma" xfId="1" builtinId="3"/>
    <cellStyle name="Normal" xfId="0" builtinId="0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AC7DB-1574-41B3-B582-08730AC5CFBC}">
  <dimension ref="A1:W8"/>
  <sheetViews>
    <sheetView showGridLines="0" tabSelected="1" workbookViewId="0">
      <selection activeCell="B8" sqref="B8"/>
    </sheetView>
  </sheetViews>
  <sheetFormatPr defaultRowHeight="15" x14ac:dyDescent="0.25"/>
  <cols>
    <col min="1" max="1" width="11.5703125" customWidth="1"/>
  </cols>
  <sheetData>
    <row r="1" spans="1:23" x14ac:dyDescent="0.25">
      <c r="A1" s="103" t="s">
        <v>51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</row>
    <row r="2" spans="1:23" x14ac:dyDescent="0.25">
      <c r="A2" t="s">
        <v>36</v>
      </c>
    </row>
    <row r="4" spans="1:23" x14ac:dyDescent="0.25">
      <c r="A4" s="103"/>
    </row>
    <row r="5" spans="1:23" x14ac:dyDescent="0.25">
      <c r="A5" t="s">
        <v>52</v>
      </c>
      <c r="B5" t="s">
        <v>53</v>
      </c>
    </row>
    <row r="6" spans="1:23" x14ac:dyDescent="0.25">
      <c r="B6" t="s">
        <v>54</v>
      </c>
    </row>
    <row r="7" spans="1:23" x14ac:dyDescent="0.25">
      <c r="B7" t="s">
        <v>56</v>
      </c>
    </row>
    <row r="8" spans="1:23" x14ac:dyDescent="0.25">
      <c r="B8" t="s">
        <v>55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C8C41-5D71-438B-97EE-7106BD53A721}">
  <sheetPr>
    <tabColor theme="5" tint="-0.249977111117893"/>
  </sheetPr>
  <dimension ref="A1:S118"/>
  <sheetViews>
    <sheetView showGridLines="0" topLeftCell="B1" workbookViewId="0">
      <pane ySplit="7" topLeftCell="A8" activePane="bottomLeft" state="frozen"/>
      <selection pane="bottomLeft" activeCell="D76" sqref="D76"/>
    </sheetView>
  </sheetViews>
  <sheetFormatPr defaultColWidth="9.28515625" defaultRowHeight="15" x14ac:dyDescent="0.25"/>
  <cols>
    <col min="1" max="1" width="1.7109375" style="4" customWidth="1"/>
    <col min="2" max="2" width="46.7109375" style="4" customWidth="1"/>
    <col min="3" max="3" width="12.42578125" style="4" customWidth="1"/>
    <col min="4" max="4" width="12.140625" style="8" customWidth="1"/>
    <col min="5" max="5" width="12.140625" style="4" customWidth="1"/>
    <col min="6" max="6" width="12.7109375" style="4" customWidth="1"/>
    <col min="7" max="7" width="13.42578125" style="4" customWidth="1"/>
    <col min="8" max="8" width="15.85546875" style="4" customWidth="1"/>
    <col min="9" max="9" width="18.42578125" style="4" customWidth="1"/>
    <col min="10" max="10" width="12.7109375" style="4" customWidth="1"/>
    <col min="11" max="11" width="12" style="4" customWidth="1"/>
    <col min="12" max="13" width="12.5703125" style="4" customWidth="1"/>
    <col min="14" max="14" width="12.85546875" style="4" customWidth="1"/>
    <col min="15" max="15" width="12.42578125" style="4" customWidth="1"/>
    <col min="16" max="16" width="11.28515625" style="4" customWidth="1"/>
    <col min="17" max="17" width="12" style="4" customWidth="1"/>
    <col min="18" max="18" width="11.5703125" style="4" customWidth="1"/>
    <col min="19" max="19" width="13" style="4" customWidth="1"/>
    <col min="20" max="16384" width="9.28515625" style="4"/>
  </cols>
  <sheetData>
    <row r="1" spans="1:19" ht="5.0999999999999996" customHeight="1" x14ac:dyDescent="0.25">
      <c r="B1" s="5"/>
      <c r="C1" s="5"/>
    </row>
    <row r="2" spans="1:19" ht="15" customHeight="1" x14ac:dyDescent="0.25">
      <c r="A2" s="5"/>
      <c r="B2" s="72" t="s">
        <v>19</v>
      </c>
      <c r="C2" s="51">
        <v>1</v>
      </c>
      <c r="D2" s="14"/>
    </row>
    <row r="3" spans="1:19" ht="15" customHeight="1" x14ac:dyDescent="0.25">
      <c r="A3" s="5"/>
      <c r="B3" s="14"/>
      <c r="C3" s="14"/>
      <c r="D3" s="14"/>
    </row>
    <row r="4" spans="1:19" ht="15" customHeight="1" x14ac:dyDescent="0.25">
      <c r="A4" s="5"/>
      <c r="B4" s="14" t="s">
        <v>23</v>
      </c>
      <c r="C4" s="88">
        <v>43922</v>
      </c>
      <c r="D4" s="14"/>
    </row>
    <row r="5" spans="1:19" ht="6.75" customHeight="1" x14ac:dyDescent="0.25">
      <c r="B5" s="73"/>
      <c r="C5" s="5"/>
    </row>
    <row r="6" spans="1:19" x14ac:dyDescent="0.25">
      <c r="B6" s="52" t="s">
        <v>14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</row>
    <row r="7" spans="1:19" x14ac:dyDescent="0.25">
      <c r="C7" s="5"/>
      <c r="D7" s="60">
        <f>C4</f>
        <v>43922</v>
      </c>
      <c r="E7" s="61">
        <f>DATE(YEAR(D7),MONTH(D7)+1,DAY(D7))</f>
        <v>43952</v>
      </c>
      <c r="F7" s="61">
        <f t="shared" ref="F7:S7" si="0">DATE(YEAR(E7),MONTH(E7)+1,DAY(E7))</f>
        <v>43983</v>
      </c>
      <c r="G7" s="61">
        <f t="shared" si="0"/>
        <v>44013</v>
      </c>
      <c r="H7" s="61">
        <f t="shared" si="0"/>
        <v>44044</v>
      </c>
      <c r="I7" s="61">
        <f t="shared" si="0"/>
        <v>44075</v>
      </c>
      <c r="J7" s="61">
        <f t="shared" si="0"/>
        <v>44105</v>
      </c>
      <c r="K7" s="61">
        <f t="shared" si="0"/>
        <v>44136</v>
      </c>
      <c r="L7" s="61">
        <f t="shared" si="0"/>
        <v>44166</v>
      </c>
      <c r="M7" s="61">
        <f t="shared" si="0"/>
        <v>44197</v>
      </c>
      <c r="N7" s="61">
        <f t="shared" si="0"/>
        <v>44228</v>
      </c>
      <c r="O7" s="61">
        <f t="shared" si="0"/>
        <v>44256</v>
      </c>
      <c r="P7" s="61">
        <f t="shared" si="0"/>
        <v>44287</v>
      </c>
      <c r="Q7" s="61">
        <f t="shared" si="0"/>
        <v>44317</v>
      </c>
      <c r="R7" s="61">
        <f t="shared" si="0"/>
        <v>44348</v>
      </c>
      <c r="S7" s="61">
        <f t="shared" si="0"/>
        <v>44378</v>
      </c>
    </row>
    <row r="8" spans="1:19" x14ac:dyDescent="0.25">
      <c r="B8" s="4" t="str">
        <f>"Beginning Cash as of "&amp;TEXT(C4,"mm/dd/yyyy")</f>
        <v>Beginning Cash as of 04/01/2020</v>
      </c>
      <c r="C8" s="5"/>
      <c r="D8" s="75">
        <f>D52</f>
        <v>100000</v>
      </c>
      <c r="E8" s="19">
        <f ca="1">E52</f>
        <v>115850</v>
      </c>
      <c r="F8" s="19">
        <f t="shared" ref="F8:S8" ca="1" si="1">F52</f>
        <v>116100</v>
      </c>
      <c r="G8" s="19">
        <f t="shared" ca="1" si="1"/>
        <v>116350</v>
      </c>
      <c r="H8" s="19">
        <f t="shared" ca="1" si="1"/>
        <v>116600</v>
      </c>
      <c r="I8" s="19">
        <f t="shared" ca="1" si="1"/>
        <v>116850</v>
      </c>
      <c r="J8" s="19">
        <f t="shared" ca="1" si="1"/>
        <v>117100</v>
      </c>
      <c r="K8" s="19">
        <f t="shared" ca="1" si="1"/>
        <v>117350</v>
      </c>
      <c r="L8" s="19">
        <f t="shared" ca="1" si="1"/>
        <v>117600</v>
      </c>
      <c r="M8" s="19">
        <f t="shared" ca="1" si="1"/>
        <v>117850</v>
      </c>
      <c r="N8" s="19">
        <f t="shared" ca="1" si="1"/>
        <v>118100</v>
      </c>
      <c r="O8" s="19">
        <f t="shared" ca="1" si="1"/>
        <v>118350</v>
      </c>
      <c r="P8" s="19">
        <f t="shared" ca="1" si="1"/>
        <v>118600</v>
      </c>
      <c r="Q8" s="19">
        <f t="shared" ca="1" si="1"/>
        <v>118850</v>
      </c>
      <c r="R8" s="19">
        <f t="shared" ca="1" si="1"/>
        <v>119100</v>
      </c>
      <c r="S8" s="19">
        <f t="shared" ca="1" si="1"/>
        <v>119350</v>
      </c>
    </row>
    <row r="9" spans="1:19" x14ac:dyDescent="0.25">
      <c r="B9" s="2" t="s">
        <v>2</v>
      </c>
      <c r="C9" s="5"/>
      <c r="D9" s="6"/>
      <c r="E9" s="9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19" s="10" customFormat="1" x14ac:dyDescent="0.25">
      <c r="B10" s="21" t="s">
        <v>38</v>
      </c>
      <c r="C10" s="11"/>
      <c r="D10" s="55">
        <v>1</v>
      </c>
      <c r="E10" s="56">
        <v>0</v>
      </c>
      <c r="F10" s="56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57">
        <v>0</v>
      </c>
      <c r="N10" s="57">
        <v>0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</row>
    <row r="11" spans="1:19" s="10" customFormat="1" x14ac:dyDescent="0.25">
      <c r="B11" s="78" t="s">
        <v>39</v>
      </c>
      <c r="C11" s="11"/>
      <c r="D11" s="95">
        <v>1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  <c r="R11" s="96">
        <v>0</v>
      </c>
      <c r="S11" s="96">
        <v>0</v>
      </c>
    </row>
    <row r="12" spans="1:19" x14ac:dyDescent="0.25">
      <c r="B12" s="80" t="s">
        <v>40</v>
      </c>
      <c r="C12" s="81">
        <v>100</v>
      </c>
      <c r="D12" s="94">
        <f>(SUM(D$10,D$11)*C12)</f>
        <v>200</v>
      </c>
      <c r="E12" s="19">
        <f>SUM(E$10,E$11)*$C12</f>
        <v>0</v>
      </c>
      <c r="F12" s="19">
        <f t="shared" ref="F12:S13" si="2">SUM(F$10,F$11)*$C12</f>
        <v>0</v>
      </c>
      <c r="G12" s="19">
        <f t="shared" si="2"/>
        <v>0</v>
      </c>
      <c r="H12" s="19">
        <f t="shared" si="2"/>
        <v>0</v>
      </c>
      <c r="I12" s="19">
        <f t="shared" si="2"/>
        <v>0</v>
      </c>
      <c r="J12" s="19">
        <f t="shared" si="2"/>
        <v>0</v>
      </c>
      <c r="K12" s="19">
        <f t="shared" si="2"/>
        <v>0</v>
      </c>
      <c r="L12" s="19">
        <f t="shared" si="2"/>
        <v>0</v>
      </c>
      <c r="M12" s="19">
        <f t="shared" si="2"/>
        <v>0</v>
      </c>
      <c r="N12" s="19">
        <f t="shared" si="2"/>
        <v>0</v>
      </c>
      <c r="O12" s="19">
        <f t="shared" si="2"/>
        <v>0</v>
      </c>
      <c r="P12" s="19">
        <f t="shared" si="2"/>
        <v>0</v>
      </c>
      <c r="Q12" s="19">
        <f t="shared" si="2"/>
        <v>0</v>
      </c>
      <c r="R12" s="19">
        <f t="shared" si="2"/>
        <v>0</v>
      </c>
      <c r="S12" s="19">
        <f t="shared" si="2"/>
        <v>0</v>
      </c>
    </row>
    <row r="13" spans="1:19" ht="5.0999999999999996" customHeight="1" x14ac:dyDescent="0.25">
      <c r="B13" s="22"/>
      <c r="C13" s="31"/>
      <c r="D13" s="13"/>
      <c r="E13" s="7"/>
      <c r="F13" s="7"/>
      <c r="G13" s="7"/>
      <c r="H13" s="7">
        <f t="shared" si="2"/>
        <v>0</v>
      </c>
      <c r="I13" s="7">
        <f t="shared" si="2"/>
        <v>0</v>
      </c>
      <c r="J13" s="7">
        <f t="shared" si="2"/>
        <v>0</v>
      </c>
      <c r="K13" s="7">
        <f t="shared" si="2"/>
        <v>0</v>
      </c>
      <c r="L13" s="8"/>
      <c r="M13" s="8"/>
      <c r="N13" s="8"/>
      <c r="O13" s="8"/>
      <c r="P13" s="8"/>
      <c r="Q13" s="8"/>
      <c r="R13" s="8"/>
      <c r="S13" s="8"/>
    </row>
    <row r="14" spans="1:19" x14ac:dyDescent="0.25">
      <c r="B14" s="22" t="s">
        <v>41</v>
      </c>
      <c r="C14" s="14"/>
      <c r="D14" s="58">
        <v>1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</row>
    <row r="15" spans="1:19" x14ac:dyDescent="0.25">
      <c r="A15" s="5"/>
      <c r="B15" s="23" t="s">
        <v>42</v>
      </c>
      <c r="C15" s="14"/>
      <c r="D15" s="95">
        <v>1</v>
      </c>
      <c r="E15" s="96">
        <v>0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  <c r="R15" s="96">
        <v>0</v>
      </c>
      <c r="S15" s="96">
        <v>0</v>
      </c>
    </row>
    <row r="16" spans="1:19" ht="15" customHeight="1" x14ac:dyDescent="0.25">
      <c r="A16" s="73"/>
      <c r="B16" s="83" t="s">
        <v>43</v>
      </c>
      <c r="C16" s="84">
        <v>200</v>
      </c>
      <c r="D16" s="15">
        <f>+(SUM(D$14,D$15)*C16)</f>
        <v>400</v>
      </c>
      <c r="E16" s="19">
        <f>SUM(E$14,E$15)*$C16</f>
        <v>0</v>
      </c>
      <c r="F16" s="19">
        <f t="shared" ref="F16:S16" si="3">SUM(F$14,F$15)*$C16</f>
        <v>0</v>
      </c>
      <c r="G16" s="19">
        <f t="shared" si="3"/>
        <v>0</v>
      </c>
      <c r="H16" s="19">
        <f t="shared" si="3"/>
        <v>0</v>
      </c>
      <c r="I16" s="19">
        <f t="shared" si="3"/>
        <v>0</v>
      </c>
      <c r="J16" s="19">
        <f t="shared" si="3"/>
        <v>0</v>
      </c>
      <c r="K16" s="19">
        <f t="shared" si="3"/>
        <v>0</v>
      </c>
      <c r="L16" s="19">
        <f t="shared" si="3"/>
        <v>0</v>
      </c>
      <c r="M16" s="19">
        <f t="shared" si="3"/>
        <v>0</v>
      </c>
      <c r="N16" s="19">
        <f t="shared" si="3"/>
        <v>0</v>
      </c>
      <c r="O16" s="19">
        <f t="shared" si="3"/>
        <v>0</v>
      </c>
      <c r="P16" s="19">
        <f t="shared" si="3"/>
        <v>0</v>
      </c>
      <c r="Q16" s="19">
        <f t="shared" si="3"/>
        <v>0</v>
      </c>
      <c r="R16" s="19">
        <f t="shared" si="3"/>
        <v>0</v>
      </c>
      <c r="S16" s="19">
        <f t="shared" si="3"/>
        <v>0</v>
      </c>
    </row>
    <row r="17" spans="2:19" ht="5.0999999999999996" customHeight="1" x14ac:dyDescent="0.25">
      <c r="B17" s="22"/>
      <c r="C17" s="32"/>
      <c r="D17" s="15"/>
      <c r="E17" s="7"/>
      <c r="F17" s="7"/>
      <c r="G17" s="7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2:19" x14ac:dyDescent="0.25">
      <c r="B18" s="23" t="s">
        <v>44</v>
      </c>
      <c r="C18" s="5"/>
      <c r="D18" s="55">
        <v>10</v>
      </c>
      <c r="E18" s="100">
        <f>SUM(D18:D20)</f>
        <v>10</v>
      </c>
      <c r="F18" s="100">
        <f t="shared" ref="F18:S18" si="4">SUM(E18:E20)</f>
        <v>10</v>
      </c>
      <c r="G18" s="100">
        <f t="shared" si="4"/>
        <v>10</v>
      </c>
      <c r="H18" s="100">
        <f t="shared" si="4"/>
        <v>10</v>
      </c>
      <c r="I18" s="100">
        <f t="shared" si="4"/>
        <v>10</v>
      </c>
      <c r="J18" s="100">
        <f t="shared" si="4"/>
        <v>10</v>
      </c>
      <c r="K18" s="100">
        <f t="shared" si="4"/>
        <v>10</v>
      </c>
      <c r="L18" s="100">
        <f t="shared" si="4"/>
        <v>10</v>
      </c>
      <c r="M18" s="100">
        <f t="shared" si="4"/>
        <v>10</v>
      </c>
      <c r="N18" s="100">
        <f t="shared" si="4"/>
        <v>10</v>
      </c>
      <c r="O18" s="100">
        <f t="shared" si="4"/>
        <v>10</v>
      </c>
      <c r="P18" s="100">
        <f t="shared" si="4"/>
        <v>10</v>
      </c>
      <c r="Q18" s="100">
        <f t="shared" si="4"/>
        <v>10</v>
      </c>
      <c r="R18" s="100">
        <f t="shared" si="4"/>
        <v>10</v>
      </c>
      <c r="S18" s="100">
        <f t="shared" si="4"/>
        <v>10</v>
      </c>
    </row>
    <row r="19" spans="2:19" x14ac:dyDescent="0.25">
      <c r="B19" s="23" t="s">
        <v>45</v>
      </c>
      <c r="C19" s="82"/>
      <c r="D19" s="55">
        <v>1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56">
        <v>0</v>
      </c>
      <c r="R19" s="56">
        <v>0</v>
      </c>
      <c r="S19" s="56">
        <v>0</v>
      </c>
    </row>
    <row r="20" spans="2:19" x14ac:dyDescent="0.25">
      <c r="B20" s="23" t="s">
        <v>46</v>
      </c>
      <c r="C20" s="14"/>
      <c r="D20" s="95">
        <v>-1</v>
      </c>
      <c r="E20" s="96">
        <v>0</v>
      </c>
      <c r="F20" s="96">
        <v>0</v>
      </c>
      <c r="G20" s="96">
        <v>0</v>
      </c>
      <c r="H20" s="96">
        <v>0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96">
        <v>0</v>
      </c>
      <c r="R20" s="96">
        <v>0</v>
      </c>
      <c r="S20" s="96">
        <v>0</v>
      </c>
    </row>
    <row r="21" spans="2:19" x14ac:dyDescent="0.25">
      <c r="B21" s="80" t="s">
        <v>47</v>
      </c>
      <c r="C21" s="81">
        <v>300</v>
      </c>
      <c r="D21" s="15">
        <f>SUM(D18:D20)*$C$21/12</f>
        <v>250</v>
      </c>
      <c r="E21" s="19">
        <f>SUM(E18:E20)*$C$21/12</f>
        <v>250</v>
      </c>
      <c r="F21" s="19">
        <f t="shared" ref="F21:S21" si="5">SUM(F18:F20)*$C$21/12</f>
        <v>250</v>
      </c>
      <c r="G21" s="19">
        <f t="shared" si="5"/>
        <v>250</v>
      </c>
      <c r="H21" s="19">
        <f t="shared" si="5"/>
        <v>250</v>
      </c>
      <c r="I21" s="19">
        <f t="shared" si="5"/>
        <v>250</v>
      </c>
      <c r="J21" s="19">
        <f t="shared" si="5"/>
        <v>250</v>
      </c>
      <c r="K21" s="19">
        <f t="shared" si="5"/>
        <v>250</v>
      </c>
      <c r="L21" s="19">
        <f t="shared" si="5"/>
        <v>250</v>
      </c>
      <c r="M21" s="19">
        <f t="shared" si="5"/>
        <v>250</v>
      </c>
      <c r="N21" s="19">
        <f t="shared" si="5"/>
        <v>250</v>
      </c>
      <c r="O21" s="19">
        <f t="shared" si="5"/>
        <v>250</v>
      </c>
      <c r="P21" s="19">
        <f t="shared" si="5"/>
        <v>250</v>
      </c>
      <c r="Q21" s="19">
        <f t="shared" si="5"/>
        <v>250</v>
      </c>
      <c r="R21" s="19">
        <f t="shared" si="5"/>
        <v>250</v>
      </c>
      <c r="S21" s="19">
        <f t="shared" si="5"/>
        <v>250</v>
      </c>
    </row>
    <row r="22" spans="2:19" ht="14.1" customHeight="1" x14ac:dyDescent="0.25">
      <c r="B22" s="22"/>
      <c r="C22" s="32"/>
      <c r="D22" s="49"/>
      <c r="E22" s="19"/>
      <c r="F22" s="7"/>
      <c r="G22" s="7"/>
      <c r="H22" s="7"/>
      <c r="I22" s="7"/>
      <c r="J22" s="50"/>
      <c r="K22" s="9"/>
      <c r="L22" s="9"/>
      <c r="M22" s="9"/>
      <c r="N22" s="9"/>
      <c r="O22" s="9"/>
      <c r="P22" s="9"/>
      <c r="Q22" s="9"/>
      <c r="R22" s="9"/>
      <c r="S22" s="9"/>
    </row>
    <row r="23" spans="2:19" x14ac:dyDescent="0.25">
      <c r="B23" s="53" t="s">
        <v>20</v>
      </c>
      <c r="C23" s="43"/>
      <c r="D23" s="54">
        <f>D12+D16+D21</f>
        <v>850</v>
      </c>
      <c r="E23" s="46">
        <f>E12+E16+E21</f>
        <v>250</v>
      </c>
      <c r="F23" s="46">
        <f t="shared" ref="F23:S23" si="6">F12+F16+F21</f>
        <v>250</v>
      </c>
      <c r="G23" s="46">
        <f t="shared" si="6"/>
        <v>250</v>
      </c>
      <c r="H23" s="46">
        <f t="shared" si="6"/>
        <v>250</v>
      </c>
      <c r="I23" s="46">
        <f t="shared" si="6"/>
        <v>250</v>
      </c>
      <c r="J23" s="46">
        <f t="shared" si="6"/>
        <v>250</v>
      </c>
      <c r="K23" s="46">
        <f t="shared" si="6"/>
        <v>250</v>
      </c>
      <c r="L23" s="46">
        <f t="shared" si="6"/>
        <v>250</v>
      </c>
      <c r="M23" s="46">
        <f t="shared" si="6"/>
        <v>250</v>
      </c>
      <c r="N23" s="46">
        <f t="shared" si="6"/>
        <v>250</v>
      </c>
      <c r="O23" s="46">
        <f t="shared" si="6"/>
        <v>250</v>
      </c>
      <c r="P23" s="46">
        <f t="shared" si="6"/>
        <v>250</v>
      </c>
      <c r="Q23" s="46">
        <f t="shared" si="6"/>
        <v>250</v>
      </c>
      <c r="R23" s="46">
        <f t="shared" si="6"/>
        <v>250</v>
      </c>
      <c r="S23" s="46">
        <f t="shared" si="6"/>
        <v>250</v>
      </c>
    </row>
    <row r="24" spans="2:19" ht="5.0999999999999996" customHeight="1" x14ac:dyDescent="0.25">
      <c r="B24" s="22"/>
      <c r="C24" s="32"/>
      <c r="D24" s="49"/>
      <c r="E24" s="79">
        <f t="shared" ref="E24:S24" si="7">E13+E17+E22</f>
        <v>0</v>
      </c>
      <c r="F24" s="79">
        <f t="shared" si="7"/>
        <v>0</v>
      </c>
      <c r="G24" s="79">
        <f t="shared" si="7"/>
        <v>0</v>
      </c>
      <c r="H24" s="79">
        <f t="shared" si="7"/>
        <v>0</v>
      </c>
      <c r="I24" s="79">
        <f t="shared" si="7"/>
        <v>0</v>
      </c>
      <c r="J24" s="79">
        <f t="shared" si="7"/>
        <v>0</v>
      </c>
      <c r="K24" s="79">
        <f t="shared" si="7"/>
        <v>0</v>
      </c>
      <c r="L24" s="79">
        <f t="shared" si="7"/>
        <v>0</v>
      </c>
      <c r="M24" s="79">
        <f t="shared" si="7"/>
        <v>0</v>
      </c>
      <c r="N24" s="79">
        <f t="shared" si="7"/>
        <v>0</v>
      </c>
      <c r="O24" s="79">
        <f t="shared" si="7"/>
        <v>0</v>
      </c>
      <c r="P24" s="79">
        <f t="shared" si="7"/>
        <v>0</v>
      </c>
      <c r="Q24" s="79">
        <f t="shared" si="7"/>
        <v>0</v>
      </c>
      <c r="R24" s="79">
        <f t="shared" si="7"/>
        <v>0</v>
      </c>
      <c r="S24" s="79">
        <f t="shared" si="7"/>
        <v>0</v>
      </c>
    </row>
    <row r="25" spans="2:19" s="76" customFormat="1" x14ac:dyDescent="0.25">
      <c r="B25" s="85" t="s">
        <v>24</v>
      </c>
      <c r="C25" s="74"/>
      <c r="D25" s="75">
        <f>D71</f>
        <v>10000</v>
      </c>
      <c r="E25" s="91">
        <f>E71</f>
        <v>0</v>
      </c>
      <c r="F25" s="91">
        <f t="shared" ref="F25:S25" si="8">F71</f>
        <v>0</v>
      </c>
      <c r="G25" s="91">
        <f t="shared" si="8"/>
        <v>0</v>
      </c>
      <c r="H25" s="91">
        <f t="shared" si="8"/>
        <v>0</v>
      </c>
      <c r="I25" s="91">
        <f t="shared" si="8"/>
        <v>0</v>
      </c>
      <c r="J25" s="91">
        <f t="shared" si="8"/>
        <v>0</v>
      </c>
      <c r="K25" s="91">
        <f t="shared" si="8"/>
        <v>0</v>
      </c>
      <c r="L25" s="91">
        <f t="shared" si="8"/>
        <v>0</v>
      </c>
      <c r="M25" s="91">
        <f t="shared" si="8"/>
        <v>0</v>
      </c>
      <c r="N25" s="91">
        <f t="shared" si="8"/>
        <v>0</v>
      </c>
      <c r="O25" s="91">
        <f t="shared" si="8"/>
        <v>0</v>
      </c>
      <c r="P25" s="91">
        <f t="shared" si="8"/>
        <v>0</v>
      </c>
      <c r="Q25" s="91">
        <f t="shared" si="8"/>
        <v>0</v>
      </c>
      <c r="R25" s="91">
        <f t="shared" si="8"/>
        <v>0</v>
      </c>
      <c r="S25" s="91">
        <f t="shared" si="8"/>
        <v>0</v>
      </c>
    </row>
    <row r="26" spans="2:19" s="76" customFormat="1" x14ac:dyDescent="0.25">
      <c r="B26" s="85" t="s">
        <v>25</v>
      </c>
      <c r="C26" s="74"/>
      <c r="D26" s="92">
        <f>D76</f>
        <v>5000</v>
      </c>
      <c r="E26" s="93">
        <f>E76</f>
        <v>0</v>
      </c>
      <c r="F26" s="93">
        <f t="shared" ref="F26:S26" si="9">F76</f>
        <v>0</v>
      </c>
      <c r="G26" s="93">
        <f t="shared" si="9"/>
        <v>0</v>
      </c>
      <c r="H26" s="93">
        <f t="shared" si="9"/>
        <v>0</v>
      </c>
      <c r="I26" s="93">
        <f t="shared" si="9"/>
        <v>0</v>
      </c>
      <c r="J26" s="93">
        <f t="shared" si="9"/>
        <v>0</v>
      </c>
      <c r="K26" s="93">
        <f t="shared" si="9"/>
        <v>0</v>
      </c>
      <c r="L26" s="93">
        <f t="shared" si="9"/>
        <v>0</v>
      </c>
      <c r="M26" s="93">
        <f t="shared" si="9"/>
        <v>0</v>
      </c>
      <c r="N26" s="93">
        <f t="shared" si="9"/>
        <v>0</v>
      </c>
      <c r="O26" s="93">
        <f t="shared" si="9"/>
        <v>0</v>
      </c>
      <c r="P26" s="93">
        <f t="shared" si="9"/>
        <v>0</v>
      </c>
      <c r="Q26" s="93">
        <f t="shared" si="9"/>
        <v>0</v>
      </c>
      <c r="R26" s="93">
        <f t="shared" si="9"/>
        <v>0</v>
      </c>
      <c r="S26" s="93">
        <f t="shared" si="9"/>
        <v>0</v>
      </c>
    </row>
    <row r="27" spans="2:19" s="76" customFormat="1" x14ac:dyDescent="0.25">
      <c r="B27" s="85" t="s">
        <v>26</v>
      </c>
      <c r="C27" s="74"/>
      <c r="D27" s="92">
        <f>D81</f>
        <v>0</v>
      </c>
      <c r="E27" s="93">
        <f>E81</f>
        <v>0</v>
      </c>
      <c r="F27" s="93">
        <f t="shared" ref="F27:S27" si="10">F81</f>
        <v>0</v>
      </c>
      <c r="G27" s="93">
        <f t="shared" si="10"/>
        <v>0</v>
      </c>
      <c r="H27" s="93">
        <f t="shared" si="10"/>
        <v>0</v>
      </c>
      <c r="I27" s="93">
        <f t="shared" si="10"/>
        <v>0</v>
      </c>
      <c r="J27" s="93">
        <f t="shared" si="10"/>
        <v>0</v>
      </c>
      <c r="K27" s="93">
        <f t="shared" si="10"/>
        <v>0</v>
      </c>
      <c r="L27" s="93">
        <f t="shared" si="10"/>
        <v>0</v>
      </c>
      <c r="M27" s="93">
        <f t="shared" si="10"/>
        <v>0</v>
      </c>
      <c r="N27" s="93">
        <f t="shared" si="10"/>
        <v>0</v>
      </c>
      <c r="O27" s="93">
        <f t="shared" si="10"/>
        <v>0</v>
      </c>
      <c r="P27" s="93">
        <f t="shared" si="10"/>
        <v>0</v>
      </c>
      <c r="Q27" s="93">
        <f t="shared" si="10"/>
        <v>0</v>
      </c>
      <c r="R27" s="93">
        <f t="shared" si="10"/>
        <v>0</v>
      </c>
      <c r="S27" s="93">
        <f t="shared" si="10"/>
        <v>0</v>
      </c>
    </row>
    <row r="28" spans="2:19" x14ac:dyDescent="0.25">
      <c r="B28" s="24" t="s">
        <v>10</v>
      </c>
      <c r="C28" s="25"/>
      <c r="D28" s="29">
        <f t="shared" ref="D28:S28" si="11">SUM(D23:D27)</f>
        <v>15850</v>
      </c>
      <c r="E28" s="30">
        <f t="shared" si="11"/>
        <v>250</v>
      </c>
      <c r="F28" s="30">
        <f t="shared" si="11"/>
        <v>250</v>
      </c>
      <c r="G28" s="30">
        <f t="shared" si="11"/>
        <v>250</v>
      </c>
      <c r="H28" s="30">
        <f t="shared" si="11"/>
        <v>250</v>
      </c>
      <c r="I28" s="30">
        <f t="shared" si="11"/>
        <v>250</v>
      </c>
      <c r="J28" s="30">
        <f t="shared" si="11"/>
        <v>250</v>
      </c>
      <c r="K28" s="30">
        <f t="shared" si="11"/>
        <v>250</v>
      </c>
      <c r="L28" s="30">
        <f t="shared" si="11"/>
        <v>250</v>
      </c>
      <c r="M28" s="30">
        <f t="shared" si="11"/>
        <v>250</v>
      </c>
      <c r="N28" s="30">
        <f t="shared" si="11"/>
        <v>250</v>
      </c>
      <c r="O28" s="30">
        <f t="shared" si="11"/>
        <v>250</v>
      </c>
      <c r="P28" s="30">
        <f t="shared" si="11"/>
        <v>250</v>
      </c>
      <c r="Q28" s="30">
        <f t="shared" si="11"/>
        <v>250</v>
      </c>
      <c r="R28" s="30">
        <f t="shared" si="11"/>
        <v>250</v>
      </c>
      <c r="S28" s="30">
        <f t="shared" si="11"/>
        <v>250</v>
      </c>
    </row>
    <row r="29" spans="2:19" x14ac:dyDescent="0.25">
      <c r="C29" s="5"/>
      <c r="D29" s="6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2:19" x14ac:dyDescent="0.25">
      <c r="B30" s="2" t="s">
        <v>3</v>
      </c>
      <c r="C30" s="5"/>
      <c r="D30" s="6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2:19" ht="15" customHeight="1" x14ac:dyDescent="0.25">
      <c r="B31" s="22" t="s">
        <v>28</v>
      </c>
      <c r="C31" s="89">
        <v>0</v>
      </c>
      <c r="D31" s="19">
        <f>$C31</f>
        <v>0</v>
      </c>
      <c r="E31" s="7">
        <f t="shared" ref="E31:S39" si="12">$C31</f>
        <v>0</v>
      </c>
      <c r="F31" s="7">
        <f t="shared" si="12"/>
        <v>0</v>
      </c>
      <c r="G31" s="7">
        <f t="shared" si="12"/>
        <v>0</v>
      </c>
      <c r="H31" s="7">
        <f t="shared" si="12"/>
        <v>0</v>
      </c>
      <c r="I31" s="7">
        <f t="shared" si="12"/>
        <v>0</v>
      </c>
      <c r="J31" s="7">
        <f t="shared" si="12"/>
        <v>0</v>
      </c>
      <c r="K31" s="7">
        <f t="shared" si="12"/>
        <v>0</v>
      </c>
      <c r="L31" s="7">
        <f t="shared" si="12"/>
        <v>0</v>
      </c>
      <c r="M31" s="7">
        <f t="shared" si="12"/>
        <v>0</v>
      </c>
      <c r="N31" s="7">
        <f t="shared" si="12"/>
        <v>0</v>
      </c>
      <c r="O31" s="7">
        <f t="shared" si="12"/>
        <v>0</v>
      </c>
      <c r="P31" s="7">
        <f t="shared" si="12"/>
        <v>0</v>
      </c>
      <c r="Q31" s="7">
        <f t="shared" si="12"/>
        <v>0</v>
      </c>
      <c r="R31" s="7">
        <f t="shared" si="12"/>
        <v>0</v>
      </c>
      <c r="S31" s="7">
        <f t="shared" si="12"/>
        <v>0</v>
      </c>
    </row>
    <row r="32" spans="2:19" ht="15" customHeight="1" x14ac:dyDescent="0.25">
      <c r="B32" s="22" t="s">
        <v>4</v>
      </c>
      <c r="C32" s="90">
        <v>0</v>
      </c>
      <c r="D32" s="18">
        <f t="shared" ref="D32:D38" si="13">$C32</f>
        <v>0</v>
      </c>
      <c r="E32" s="17">
        <f t="shared" si="12"/>
        <v>0</v>
      </c>
      <c r="F32" s="17">
        <f t="shared" si="12"/>
        <v>0</v>
      </c>
      <c r="G32" s="17">
        <f t="shared" si="12"/>
        <v>0</v>
      </c>
      <c r="H32" s="17">
        <f t="shared" si="12"/>
        <v>0</v>
      </c>
      <c r="I32" s="17">
        <f t="shared" si="12"/>
        <v>0</v>
      </c>
      <c r="J32" s="17">
        <f t="shared" si="12"/>
        <v>0</v>
      </c>
      <c r="K32" s="17">
        <f t="shared" si="12"/>
        <v>0</v>
      </c>
      <c r="L32" s="17">
        <f t="shared" si="12"/>
        <v>0</v>
      </c>
      <c r="M32" s="17">
        <f t="shared" si="12"/>
        <v>0</v>
      </c>
      <c r="N32" s="17">
        <f t="shared" si="12"/>
        <v>0</v>
      </c>
      <c r="O32" s="17">
        <f t="shared" si="12"/>
        <v>0</v>
      </c>
      <c r="P32" s="17">
        <f t="shared" si="12"/>
        <v>0</v>
      </c>
      <c r="Q32" s="17">
        <f t="shared" si="12"/>
        <v>0</v>
      </c>
      <c r="R32" s="17">
        <f t="shared" si="12"/>
        <v>0</v>
      </c>
      <c r="S32" s="17">
        <f t="shared" si="12"/>
        <v>0</v>
      </c>
    </row>
    <row r="33" spans="2:19" ht="15" customHeight="1" x14ac:dyDescent="0.25">
      <c r="B33" s="22" t="s">
        <v>27</v>
      </c>
      <c r="C33" s="90">
        <v>0</v>
      </c>
      <c r="D33" s="18">
        <f t="shared" si="13"/>
        <v>0</v>
      </c>
      <c r="E33" s="17">
        <f t="shared" si="12"/>
        <v>0</v>
      </c>
      <c r="F33" s="17">
        <f t="shared" si="12"/>
        <v>0</v>
      </c>
      <c r="G33" s="17">
        <f t="shared" si="12"/>
        <v>0</v>
      </c>
      <c r="H33" s="17">
        <f t="shared" si="12"/>
        <v>0</v>
      </c>
      <c r="I33" s="17">
        <f t="shared" si="12"/>
        <v>0</v>
      </c>
      <c r="J33" s="17">
        <f t="shared" si="12"/>
        <v>0</v>
      </c>
      <c r="K33" s="17">
        <f t="shared" si="12"/>
        <v>0</v>
      </c>
      <c r="L33" s="17">
        <f t="shared" si="12"/>
        <v>0</v>
      </c>
      <c r="M33" s="17">
        <f t="shared" si="12"/>
        <v>0</v>
      </c>
      <c r="N33" s="17">
        <f t="shared" si="12"/>
        <v>0</v>
      </c>
      <c r="O33" s="17">
        <f t="shared" si="12"/>
        <v>0</v>
      </c>
      <c r="P33" s="17">
        <f t="shared" si="12"/>
        <v>0</v>
      </c>
      <c r="Q33" s="17">
        <f t="shared" si="12"/>
        <v>0</v>
      </c>
      <c r="R33" s="17">
        <f t="shared" si="12"/>
        <v>0</v>
      </c>
      <c r="S33" s="17">
        <f t="shared" si="12"/>
        <v>0</v>
      </c>
    </row>
    <row r="34" spans="2:19" ht="15" customHeight="1" x14ac:dyDescent="0.25">
      <c r="B34" s="22" t="s">
        <v>49</v>
      </c>
      <c r="C34" s="90">
        <v>0</v>
      </c>
      <c r="D34" s="18">
        <f t="shared" si="13"/>
        <v>0</v>
      </c>
      <c r="E34" s="17">
        <f t="shared" si="12"/>
        <v>0</v>
      </c>
      <c r="F34" s="17">
        <f t="shared" si="12"/>
        <v>0</v>
      </c>
      <c r="G34" s="17">
        <f t="shared" si="12"/>
        <v>0</v>
      </c>
      <c r="H34" s="17">
        <f t="shared" si="12"/>
        <v>0</v>
      </c>
      <c r="I34" s="17">
        <f t="shared" si="12"/>
        <v>0</v>
      </c>
      <c r="J34" s="17">
        <f t="shared" si="12"/>
        <v>0</v>
      </c>
      <c r="K34" s="17">
        <f t="shared" si="12"/>
        <v>0</v>
      </c>
      <c r="L34" s="17">
        <f t="shared" si="12"/>
        <v>0</v>
      </c>
      <c r="M34" s="17">
        <f t="shared" si="12"/>
        <v>0</v>
      </c>
      <c r="N34" s="17">
        <f t="shared" si="12"/>
        <v>0</v>
      </c>
      <c r="O34" s="17">
        <f t="shared" si="12"/>
        <v>0</v>
      </c>
      <c r="P34" s="17">
        <f t="shared" si="12"/>
        <v>0</v>
      </c>
      <c r="Q34" s="17">
        <f t="shared" si="12"/>
        <v>0</v>
      </c>
      <c r="R34" s="17">
        <f t="shared" si="12"/>
        <v>0</v>
      </c>
      <c r="S34" s="17">
        <f t="shared" si="12"/>
        <v>0</v>
      </c>
    </row>
    <row r="35" spans="2:19" ht="15" customHeight="1" x14ac:dyDescent="0.25">
      <c r="B35" s="22" t="s">
        <v>5</v>
      </c>
      <c r="C35" s="90">
        <v>0</v>
      </c>
      <c r="D35" s="18">
        <f t="shared" si="13"/>
        <v>0</v>
      </c>
      <c r="E35" s="17">
        <f t="shared" si="12"/>
        <v>0</v>
      </c>
      <c r="F35" s="17">
        <f t="shared" si="12"/>
        <v>0</v>
      </c>
      <c r="G35" s="17">
        <f t="shared" si="12"/>
        <v>0</v>
      </c>
      <c r="H35" s="17">
        <f t="shared" si="12"/>
        <v>0</v>
      </c>
      <c r="I35" s="17">
        <f t="shared" si="12"/>
        <v>0</v>
      </c>
      <c r="J35" s="17">
        <f t="shared" si="12"/>
        <v>0</v>
      </c>
      <c r="K35" s="17">
        <f t="shared" si="12"/>
        <v>0</v>
      </c>
      <c r="L35" s="17">
        <f t="shared" si="12"/>
        <v>0</v>
      </c>
      <c r="M35" s="17">
        <f t="shared" si="12"/>
        <v>0</v>
      </c>
      <c r="N35" s="17">
        <f t="shared" si="12"/>
        <v>0</v>
      </c>
      <c r="O35" s="17">
        <f t="shared" si="12"/>
        <v>0</v>
      </c>
      <c r="P35" s="17">
        <f t="shared" si="12"/>
        <v>0</v>
      </c>
      <c r="Q35" s="17">
        <f t="shared" si="12"/>
        <v>0</v>
      </c>
      <c r="R35" s="17">
        <f t="shared" si="12"/>
        <v>0</v>
      </c>
      <c r="S35" s="17">
        <f t="shared" si="12"/>
        <v>0</v>
      </c>
    </row>
    <row r="36" spans="2:19" ht="15" customHeight="1" x14ac:dyDescent="0.25">
      <c r="B36" s="22" t="s">
        <v>29</v>
      </c>
      <c r="C36" s="90">
        <v>0</v>
      </c>
      <c r="D36" s="18">
        <f t="shared" si="13"/>
        <v>0</v>
      </c>
      <c r="E36" s="17">
        <f t="shared" si="12"/>
        <v>0</v>
      </c>
      <c r="F36" s="17">
        <f t="shared" si="12"/>
        <v>0</v>
      </c>
      <c r="G36" s="17">
        <f t="shared" si="12"/>
        <v>0</v>
      </c>
      <c r="H36" s="17">
        <f t="shared" si="12"/>
        <v>0</v>
      </c>
      <c r="I36" s="17">
        <f t="shared" si="12"/>
        <v>0</v>
      </c>
      <c r="J36" s="17">
        <f t="shared" si="12"/>
        <v>0</v>
      </c>
      <c r="K36" s="17">
        <f t="shared" si="12"/>
        <v>0</v>
      </c>
      <c r="L36" s="17">
        <f t="shared" si="12"/>
        <v>0</v>
      </c>
      <c r="M36" s="17">
        <f t="shared" si="12"/>
        <v>0</v>
      </c>
      <c r="N36" s="17">
        <f t="shared" si="12"/>
        <v>0</v>
      </c>
      <c r="O36" s="17">
        <f t="shared" si="12"/>
        <v>0</v>
      </c>
      <c r="P36" s="17">
        <f t="shared" si="12"/>
        <v>0</v>
      </c>
      <c r="Q36" s="17">
        <f t="shared" si="12"/>
        <v>0</v>
      </c>
      <c r="R36" s="17">
        <f t="shared" si="12"/>
        <v>0</v>
      </c>
      <c r="S36" s="17">
        <f t="shared" si="12"/>
        <v>0</v>
      </c>
    </row>
    <row r="37" spans="2:19" ht="15" customHeight="1" x14ac:dyDescent="0.25">
      <c r="B37" s="22" t="s">
        <v>50</v>
      </c>
      <c r="C37" s="90">
        <v>0</v>
      </c>
      <c r="D37" s="18">
        <f t="shared" si="13"/>
        <v>0</v>
      </c>
      <c r="E37" s="17">
        <f t="shared" si="12"/>
        <v>0</v>
      </c>
      <c r="F37" s="17">
        <f t="shared" si="12"/>
        <v>0</v>
      </c>
      <c r="G37" s="17">
        <f t="shared" si="12"/>
        <v>0</v>
      </c>
      <c r="H37" s="17">
        <f t="shared" si="12"/>
        <v>0</v>
      </c>
      <c r="I37" s="17">
        <f t="shared" si="12"/>
        <v>0</v>
      </c>
      <c r="J37" s="17">
        <f t="shared" si="12"/>
        <v>0</v>
      </c>
      <c r="K37" s="17">
        <f t="shared" si="12"/>
        <v>0</v>
      </c>
      <c r="L37" s="17">
        <f t="shared" si="12"/>
        <v>0</v>
      </c>
      <c r="M37" s="17">
        <f t="shared" si="12"/>
        <v>0</v>
      </c>
      <c r="N37" s="17">
        <f t="shared" si="12"/>
        <v>0</v>
      </c>
      <c r="O37" s="17">
        <f t="shared" si="12"/>
        <v>0</v>
      </c>
      <c r="P37" s="17">
        <f t="shared" si="12"/>
        <v>0</v>
      </c>
      <c r="Q37" s="17">
        <f t="shared" si="12"/>
        <v>0</v>
      </c>
      <c r="R37" s="17">
        <f t="shared" si="12"/>
        <v>0</v>
      </c>
      <c r="S37" s="17">
        <f t="shared" si="12"/>
        <v>0</v>
      </c>
    </row>
    <row r="38" spans="2:19" ht="15" customHeight="1" x14ac:dyDescent="0.25">
      <c r="B38" s="22" t="s">
        <v>34</v>
      </c>
      <c r="C38" s="90">
        <v>0</v>
      </c>
      <c r="D38" s="18">
        <f t="shared" si="13"/>
        <v>0</v>
      </c>
      <c r="E38" s="17">
        <f t="shared" si="12"/>
        <v>0</v>
      </c>
      <c r="F38" s="17">
        <f t="shared" si="12"/>
        <v>0</v>
      </c>
      <c r="G38" s="17">
        <f t="shared" si="12"/>
        <v>0</v>
      </c>
      <c r="H38" s="17">
        <f t="shared" si="12"/>
        <v>0</v>
      </c>
      <c r="I38" s="17">
        <f t="shared" si="12"/>
        <v>0</v>
      </c>
      <c r="J38" s="17">
        <f t="shared" si="12"/>
        <v>0</v>
      </c>
      <c r="K38" s="17">
        <f t="shared" si="12"/>
        <v>0</v>
      </c>
      <c r="L38" s="17">
        <f t="shared" si="12"/>
        <v>0</v>
      </c>
      <c r="M38" s="17">
        <f t="shared" si="12"/>
        <v>0</v>
      </c>
      <c r="N38" s="17">
        <f t="shared" si="12"/>
        <v>0</v>
      </c>
      <c r="O38" s="17">
        <f t="shared" si="12"/>
        <v>0</v>
      </c>
      <c r="P38" s="17">
        <f t="shared" si="12"/>
        <v>0</v>
      </c>
      <c r="Q38" s="17">
        <f t="shared" si="12"/>
        <v>0</v>
      </c>
      <c r="R38" s="17">
        <f t="shared" si="12"/>
        <v>0</v>
      </c>
      <c r="S38" s="17">
        <f t="shared" si="12"/>
        <v>0</v>
      </c>
    </row>
    <row r="39" spans="2:19" ht="15" customHeight="1" x14ac:dyDescent="0.25">
      <c r="B39" s="22" t="s">
        <v>6</v>
      </c>
      <c r="C39" s="90">
        <v>0</v>
      </c>
      <c r="D39" s="18">
        <f>C39</f>
        <v>0</v>
      </c>
      <c r="E39" s="17">
        <f t="shared" si="12"/>
        <v>0</v>
      </c>
      <c r="F39" s="17">
        <f t="shared" si="12"/>
        <v>0</v>
      </c>
      <c r="G39" s="17">
        <f t="shared" si="12"/>
        <v>0</v>
      </c>
      <c r="H39" s="17">
        <f t="shared" si="12"/>
        <v>0</v>
      </c>
      <c r="I39" s="17">
        <f t="shared" si="12"/>
        <v>0</v>
      </c>
      <c r="J39" s="17">
        <f t="shared" si="12"/>
        <v>0</v>
      </c>
      <c r="K39" s="17">
        <f t="shared" si="12"/>
        <v>0</v>
      </c>
      <c r="L39" s="17">
        <f t="shared" si="12"/>
        <v>0</v>
      </c>
      <c r="M39" s="17">
        <f t="shared" si="12"/>
        <v>0</v>
      </c>
      <c r="N39" s="17">
        <f t="shared" si="12"/>
        <v>0</v>
      </c>
      <c r="O39" s="17">
        <f t="shared" si="12"/>
        <v>0</v>
      </c>
      <c r="P39" s="17">
        <f t="shared" si="12"/>
        <v>0</v>
      </c>
      <c r="Q39" s="17">
        <f t="shared" si="12"/>
        <v>0</v>
      </c>
      <c r="R39" s="17">
        <f t="shared" si="12"/>
        <v>0</v>
      </c>
      <c r="S39" s="17">
        <f t="shared" si="12"/>
        <v>0</v>
      </c>
    </row>
    <row r="40" spans="2:19" ht="15" customHeight="1" x14ac:dyDescent="0.25">
      <c r="B40" s="22" t="s">
        <v>9</v>
      </c>
      <c r="C40" s="90">
        <v>0</v>
      </c>
      <c r="D40" s="18">
        <f ca="1">AVERAGE(D59,D60)*D65/12</f>
        <v>0</v>
      </c>
      <c r="E40" s="17">
        <f t="shared" ref="E40:S40" ca="1" si="14">AVERAGE(E59,E60)*E65/12</f>
        <v>0</v>
      </c>
      <c r="F40" s="17">
        <f t="shared" ca="1" si="14"/>
        <v>0</v>
      </c>
      <c r="G40" s="17">
        <f t="shared" ca="1" si="14"/>
        <v>0</v>
      </c>
      <c r="H40" s="17">
        <f t="shared" ca="1" si="14"/>
        <v>0</v>
      </c>
      <c r="I40" s="17">
        <f t="shared" ca="1" si="14"/>
        <v>0</v>
      </c>
      <c r="J40" s="17">
        <f t="shared" ca="1" si="14"/>
        <v>0</v>
      </c>
      <c r="K40" s="17">
        <f t="shared" ca="1" si="14"/>
        <v>0</v>
      </c>
      <c r="L40" s="17">
        <f t="shared" ca="1" si="14"/>
        <v>0</v>
      </c>
      <c r="M40" s="17">
        <f t="shared" ca="1" si="14"/>
        <v>0</v>
      </c>
      <c r="N40" s="17">
        <f t="shared" ca="1" si="14"/>
        <v>0</v>
      </c>
      <c r="O40" s="17">
        <f t="shared" ca="1" si="14"/>
        <v>0</v>
      </c>
      <c r="P40" s="17">
        <f t="shared" ca="1" si="14"/>
        <v>0</v>
      </c>
      <c r="Q40" s="17">
        <f t="shared" ca="1" si="14"/>
        <v>0</v>
      </c>
      <c r="R40" s="17">
        <f t="shared" ca="1" si="14"/>
        <v>0</v>
      </c>
      <c r="S40" s="17">
        <f t="shared" ca="1" si="14"/>
        <v>0</v>
      </c>
    </row>
    <row r="41" spans="2:19" ht="5.0999999999999996" customHeight="1" x14ac:dyDescent="0.25">
      <c r="B41" s="22"/>
      <c r="C41" s="3"/>
      <c r="D41" s="16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</row>
    <row r="42" spans="2:19" x14ac:dyDescent="0.25">
      <c r="B42" s="22" t="s">
        <v>17</v>
      </c>
      <c r="C42" s="18"/>
      <c r="D42" s="55">
        <v>0</v>
      </c>
      <c r="E42" s="56">
        <v>0</v>
      </c>
      <c r="F42" s="56">
        <v>0</v>
      </c>
      <c r="G42" s="56">
        <v>0</v>
      </c>
      <c r="H42" s="56">
        <v>0</v>
      </c>
      <c r="I42" s="56">
        <v>0</v>
      </c>
      <c r="J42" s="56">
        <v>0</v>
      </c>
      <c r="K42" s="56">
        <v>0</v>
      </c>
      <c r="L42" s="56">
        <v>0</v>
      </c>
      <c r="M42" s="56">
        <v>0</v>
      </c>
      <c r="N42" s="56">
        <v>0</v>
      </c>
      <c r="O42" s="56">
        <v>0</v>
      </c>
      <c r="P42" s="56">
        <v>0</v>
      </c>
      <c r="Q42" s="56">
        <v>0</v>
      </c>
      <c r="R42" s="56">
        <v>0</v>
      </c>
      <c r="S42" s="56">
        <v>0</v>
      </c>
    </row>
    <row r="43" spans="2:19" x14ac:dyDescent="0.25">
      <c r="B43" s="22" t="s">
        <v>18</v>
      </c>
      <c r="C43" s="18"/>
      <c r="D43" s="55">
        <v>0</v>
      </c>
      <c r="E43" s="56">
        <v>0</v>
      </c>
      <c r="F43" s="56">
        <v>0</v>
      </c>
      <c r="G43" s="56">
        <v>0</v>
      </c>
      <c r="H43" s="56">
        <v>0</v>
      </c>
      <c r="I43" s="56">
        <v>0</v>
      </c>
      <c r="J43" s="56">
        <v>0</v>
      </c>
      <c r="K43" s="56">
        <v>0</v>
      </c>
      <c r="L43" s="56">
        <v>0</v>
      </c>
      <c r="M43" s="56">
        <v>0</v>
      </c>
      <c r="N43" s="56">
        <v>0</v>
      </c>
      <c r="O43" s="56">
        <v>0</v>
      </c>
      <c r="P43" s="56">
        <v>0</v>
      </c>
      <c r="Q43" s="56">
        <v>0</v>
      </c>
      <c r="R43" s="56">
        <v>0</v>
      </c>
      <c r="S43" s="56">
        <v>0</v>
      </c>
    </row>
    <row r="44" spans="2:19" x14ac:dyDescent="0.25">
      <c r="B44" s="22" t="s">
        <v>30</v>
      </c>
      <c r="C44" s="18"/>
      <c r="D44" s="55">
        <v>0</v>
      </c>
      <c r="E44" s="56">
        <v>0</v>
      </c>
      <c r="F44" s="56">
        <v>0</v>
      </c>
      <c r="G44" s="56">
        <v>0</v>
      </c>
      <c r="H44" s="56">
        <v>0</v>
      </c>
      <c r="I44" s="56">
        <v>0</v>
      </c>
      <c r="J44" s="56">
        <v>0</v>
      </c>
      <c r="K44" s="56">
        <v>0</v>
      </c>
      <c r="L44" s="56">
        <v>0</v>
      </c>
      <c r="M44" s="56">
        <v>0</v>
      </c>
      <c r="N44" s="56">
        <v>0</v>
      </c>
      <c r="O44" s="56">
        <v>0</v>
      </c>
      <c r="P44" s="56">
        <v>0</v>
      </c>
      <c r="Q44" s="56">
        <v>0</v>
      </c>
      <c r="R44" s="56">
        <v>0</v>
      </c>
      <c r="S44" s="56">
        <v>0</v>
      </c>
    </row>
    <row r="45" spans="2:19" x14ac:dyDescent="0.25">
      <c r="B45" s="22" t="s">
        <v>22</v>
      </c>
      <c r="C45" s="18"/>
      <c r="D45" s="55">
        <v>0</v>
      </c>
      <c r="E45" s="56">
        <v>0</v>
      </c>
      <c r="F45" s="56">
        <v>0</v>
      </c>
      <c r="G45" s="56">
        <v>0</v>
      </c>
      <c r="H45" s="56">
        <v>0</v>
      </c>
      <c r="I45" s="56">
        <v>0</v>
      </c>
      <c r="J45" s="56">
        <v>0</v>
      </c>
      <c r="K45" s="56">
        <v>0</v>
      </c>
      <c r="L45" s="56">
        <v>0</v>
      </c>
      <c r="M45" s="56">
        <v>0</v>
      </c>
      <c r="N45" s="56">
        <v>0</v>
      </c>
      <c r="O45" s="56">
        <v>0</v>
      </c>
      <c r="P45" s="56">
        <v>0</v>
      </c>
      <c r="Q45" s="56">
        <v>0</v>
      </c>
      <c r="R45" s="56">
        <v>0</v>
      </c>
      <c r="S45" s="56">
        <v>0</v>
      </c>
    </row>
    <row r="46" spans="2:19" x14ac:dyDescent="0.25">
      <c r="B46" s="23" t="s">
        <v>8</v>
      </c>
      <c r="C46" s="3"/>
      <c r="D46" s="55">
        <v>0</v>
      </c>
      <c r="E46" s="56">
        <f t="shared" ref="E46:S46" si="15">$C46</f>
        <v>0</v>
      </c>
      <c r="F46" s="56">
        <f t="shared" si="15"/>
        <v>0</v>
      </c>
      <c r="G46" s="56">
        <f t="shared" si="15"/>
        <v>0</v>
      </c>
      <c r="H46" s="56">
        <f t="shared" si="15"/>
        <v>0</v>
      </c>
      <c r="I46" s="56">
        <f t="shared" si="15"/>
        <v>0</v>
      </c>
      <c r="J46" s="56">
        <f t="shared" si="15"/>
        <v>0</v>
      </c>
      <c r="K46" s="56">
        <f t="shared" si="15"/>
        <v>0</v>
      </c>
      <c r="L46" s="56">
        <f t="shared" si="15"/>
        <v>0</v>
      </c>
      <c r="M46" s="56">
        <f t="shared" si="15"/>
        <v>0</v>
      </c>
      <c r="N46" s="56">
        <f t="shared" si="15"/>
        <v>0</v>
      </c>
      <c r="O46" s="56">
        <f t="shared" si="15"/>
        <v>0</v>
      </c>
      <c r="P46" s="56">
        <f t="shared" si="15"/>
        <v>0</v>
      </c>
      <c r="Q46" s="56">
        <f t="shared" si="15"/>
        <v>0</v>
      </c>
      <c r="R46" s="56">
        <f t="shared" si="15"/>
        <v>0</v>
      </c>
      <c r="S46" s="56">
        <f t="shared" si="15"/>
        <v>0</v>
      </c>
    </row>
    <row r="47" spans="2:19" s="76" customFormat="1" x14ac:dyDescent="0.25">
      <c r="B47" s="85" t="s">
        <v>32</v>
      </c>
      <c r="C47" s="97"/>
      <c r="D47" s="92">
        <f t="shared" ref="D47:S47" si="16">D86</f>
        <v>0</v>
      </c>
      <c r="E47" s="93">
        <f t="shared" si="16"/>
        <v>0</v>
      </c>
      <c r="F47" s="93">
        <f t="shared" si="16"/>
        <v>0</v>
      </c>
      <c r="G47" s="93">
        <f t="shared" si="16"/>
        <v>0</v>
      </c>
      <c r="H47" s="93">
        <f t="shared" si="16"/>
        <v>0</v>
      </c>
      <c r="I47" s="93">
        <f t="shared" si="16"/>
        <v>0</v>
      </c>
      <c r="J47" s="93">
        <f t="shared" si="16"/>
        <v>0</v>
      </c>
      <c r="K47" s="93">
        <f t="shared" si="16"/>
        <v>0</v>
      </c>
      <c r="L47" s="93">
        <f t="shared" si="16"/>
        <v>0</v>
      </c>
      <c r="M47" s="93">
        <f t="shared" si="16"/>
        <v>0</v>
      </c>
      <c r="N47" s="93">
        <f t="shared" si="16"/>
        <v>0</v>
      </c>
      <c r="O47" s="93">
        <f t="shared" si="16"/>
        <v>0</v>
      </c>
      <c r="P47" s="93">
        <f t="shared" si="16"/>
        <v>0</v>
      </c>
      <c r="Q47" s="93">
        <f t="shared" si="16"/>
        <v>0</v>
      </c>
      <c r="R47" s="93">
        <f t="shared" si="16"/>
        <v>0</v>
      </c>
      <c r="S47" s="93">
        <f t="shared" si="16"/>
        <v>0</v>
      </c>
    </row>
    <row r="48" spans="2:19" s="76" customFormat="1" x14ac:dyDescent="0.25">
      <c r="B48" s="85" t="s">
        <v>33</v>
      </c>
      <c r="C48" s="97"/>
      <c r="D48" s="98">
        <f t="shared" ref="D48:S48" si="17">D91</f>
        <v>0</v>
      </c>
      <c r="E48" s="99">
        <f t="shared" si="17"/>
        <v>0</v>
      </c>
      <c r="F48" s="99">
        <f t="shared" si="17"/>
        <v>0</v>
      </c>
      <c r="G48" s="99">
        <f t="shared" si="17"/>
        <v>0</v>
      </c>
      <c r="H48" s="99">
        <f t="shared" si="17"/>
        <v>0</v>
      </c>
      <c r="I48" s="99">
        <f t="shared" si="17"/>
        <v>0</v>
      </c>
      <c r="J48" s="99">
        <f t="shared" si="17"/>
        <v>0</v>
      </c>
      <c r="K48" s="99">
        <f t="shared" si="17"/>
        <v>0</v>
      </c>
      <c r="L48" s="99">
        <f t="shared" si="17"/>
        <v>0</v>
      </c>
      <c r="M48" s="99">
        <f t="shared" si="17"/>
        <v>0</v>
      </c>
      <c r="N48" s="99">
        <f t="shared" si="17"/>
        <v>0</v>
      </c>
      <c r="O48" s="99">
        <f t="shared" si="17"/>
        <v>0</v>
      </c>
      <c r="P48" s="99">
        <f t="shared" si="17"/>
        <v>0</v>
      </c>
      <c r="Q48" s="99">
        <f t="shared" si="17"/>
        <v>0</v>
      </c>
      <c r="R48" s="99">
        <f t="shared" si="17"/>
        <v>0</v>
      </c>
      <c r="S48" s="99">
        <f t="shared" si="17"/>
        <v>0</v>
      </c>
    </row>
    <row r="49" spans="1:19" x14ac:dyDescent="0.25">
      <c r="B49" s="24" t="s">
        <v>11</v>
      </c>
      <c r="C49" s="30">
        <f>SUM(C31:C48)</f>
        <v>0</v>
      </c>
      <c r="D49" s="29">
        <f ca="1">SUM(D31:D48)</f>
        <v>0</v>
      </c>
      <c r="E49" s="30">
        <f ca="1">SUM(E31:E48)</f>
        <v>0</v>
      </c>
      <c r="F49" s="30">
        <f t="shared" ref="F49:S49" ca="1" si="18">SUM(F31:F48)</f>
        <v>0</v>
      </c>
      <c r="G49" s="30">
        <f t="shared" ca="1" si="18"/>
        <v>0</v>
      </c>
      <c r="H49" s="30">
        <f t="shared" ca="1" si="18"/>
        <v>0</v>
      </c>
      <c r="I49" s="30">
        <f t="shared" ca="1" si="18"/>
        <v>0</v>
      </c>
      <c r="J49" s="30">
        <f t="shared" ca="1" si="18"/>
        <v>0</v>
      </c>
      <c r="K49" s="30">
        <f t="shared" ca="1" si="18"/>
        <v>0</v>
      </c>
      <c r="L49" s="30">
        <f t="shared" ca="1" si="18"/>
        <v>0</v>
      </c>
      <c r="M49" s="30">
        <f t="shared" ca="1" si="18"/>
        <v>0</v>
      </c>
      <c r="N49" s="30">
        <f t="shared" ca="1" si="18"/>
        <v>0</v>
      </c>
      <c r="O49" s="30">
        <f t="shared" ca="1" si="18"/>
        <v>0</v>
      </c>
      <c r="P49" s="30">
        <f t="shared" ca="1" si="18"/>
        <v>0</v>
      </c>
      <c r="Q49" s="30">
        <f t="shared" ca="1" si="18"/>
        <v>0</v>
      </c>
      <c r="R49" s="30">
        <f t="shared" ca="1" si="18"/>
        <v>0</v>
      </c>
      <c r="S49" s="30">
        <f t="shared" ca="1" si="18"/>
        <v>0</v>
      </c>
    </row>
    <row r="50" spans="1:19" x14ac:dyDescent="0.25">
      <c r="B50" s="5"/>
      <c r="C50" s="14"/>
      <c r="D50" s="6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</row>
    <row r="51" spans="1:19" x14ac:dyDescent="0.25">
      <c r="A51" s="5"/>
      <c r="B51" s="42" t="s">
        <v>14</v>
      </c>
      <c r="C51" s="20"/>
      <c r="D51" s="19">
        <f t="shared" ref="D51:M51" ca="1" si="19">D28-D49</f>
        <v>15850</v>
      </c>
      <c r="E51" s="19">
        <f t="shared" ca="1" si="19"/>
        <v>250</v>
      </c>
      <c r="F51" s="19">
        <f t="shared" ca="1" si="19"/>
        <v>250</v>
      </c>
      <c r="G51" s="19">
        <f t="shared" ca="1" si="19"/>
        <v>250</v>
      </c>
      <c r="H51" s="19">
        <f t="shared" ca="1" si="19"/>
        <v>250</v>
      </c>
      <c r="I51" s="19">
        <f t="shared" ca="1" si="19"/>
        <v>250</v>
      </c>
      <c r="J51" s="19">
        <f t="shared" ca="1" si="19"/>
        <v>250</v>
      </c>
      <c r="K51" s="19">
        <f t="shared" ca="1" si="19"/>
        <v>250</v>
      </c>
      <c r="L51" s="19">
        <f t="shared" ca="1" si="19"/>
        <v>250</v>
      </c>
      <c r="M51" s="19">
        <f t="shared" ca="1" si="19"/>
        <v>250</v>
      </c>
      <c r="N51" s="19">
        <f t="shared" ref="N51:S51" ca="1" si="20">N28-N49</f>
        <v>250</v>
      </c>
      <c r="O51" s="19">
        <f t="shared" ca="1" si="20"/>
        <v>250</v>
      </c>
      <c r="P51" s="19">
        <f t="shared" ca="1" si="20"/>
        <v>250</v>
      </c>
      <c r="Q51" s="19">
        <f t="shared" ca="1" si="20"/>
        <v>250</v>
      </c>
      <c r="R51" s="19">
        <f t="shared" ca="1" si="20"/>
        <v>250</v>
      </c>
      <c r="S51" s="19">
        <f t="shared" ca="1" si="20"/>
        <v>250</v>
      </c>
    </row>
    <row r="52" spans="1:19" x14ac:dyDescent="0.25">
      <c r="B52" s="42" t="s">
        <v>1</v>
      </c>
      <c r="C52" s="5"/>
      <c r="D52" s="16">
        <f>C63</f>
        <v>100000</v>
      </c>
      <c r="E52" s="18">
        <f ca="1">D63</f>
        <v>115850</v>
      </c>
      <c r="F52" s="18">
        <f t="shared" ref="F52:S52" ca="1" si="21">E63</f>
        <v>116100</v>
      </c>
      <c r="G52" s="18">
        <f t="shared" ca="1" si="21"/>
        <v>116350</v>
      </c>
      <c r="H52" s="18">
        <f t="shared" ca="1" si="21"/>
        <v>116600</v>
      </c>
      <c r="I52" s="18">
        <f t="shared" ca="1" si="21"/>
        <v>116850</v>
      </c>
      <c r="J52" s="18">
        <f t="shared" ca="1" si="21"/>
        <v>117100</v>
      </c>
      <c r="K52" s="18">
        <f t="shared" ca="1" si="21"/>
        <v>117350</v>
      </c>
      <c r="L52" s="18">
        <f t="shared" ca="1" si="21"/>
        <v>117600</v>
      </c>
      <c r="M52" s="18">
        <f t="shared" ca="1" si="21"/>
        <v>117850</v>
      </c>
      <c r="N52" s="18">
        <f t="shared" ca="1" si="21"/>
        <v>118100</v>
      </c>
      <c r="O52" s="18">
        <f t="shared" ca="1" si="21"/>
        <v>118350</v>
      </c>
      <c r="P52" s="18">
        <f t="shared" ca="1" si="21"/>
        <v>118600</v>
      </c>
      <c r="Q52" s="18">
        <f t="shared" ca="1" si="21"/>
        <v>118850</v>
      </c>
      <c r="R52" s="18">
        <f t="shared" ca="1" si="21"/>
        <v>119100</v>
      </c>
      <c r="S52" s="18">
        <f t="shared" ca="1" si="21"/>
        <v>119350</v>
      </c>
    </row>
    <row r="53" spans="1:19" x14ac:dyDescent="0.25">
      <c r="B53" s="42" t="s">
        <v>37</v>
      </c>
      <c r="C53" s="39">
        <v>-50000</v>
      </c>
      <c r="D53" s="16">
        <f>$C$53</f>
        <v>-50000</v>
      </c>
      <c r="E53" s="18">
        <f>$C$53</f>
        <v>-50000</v>
      </c>
      <c r="F53" s="18">
        <f t="shared" ref="F53:S53" si="22">$C$53</f>
        <v>-50000</v>
      </c>
      <c r="G53" s="18">
        <f t="shared" si="22"/>
        <v>-50000</v>
      </c>
      <c r="H53" s="18">
        <f t="shared" si="22"/>
        <v>-50000</v>
      </c>
      <c r="I53" s="18">
        <f t="shared" si="22"/>
        <v>-50000</v>
      </c>
      <c r="J53" s="18">
        <f t="shared" si="22"/>
        <v>-50000</v>
      </c>
      <c r="K53" s="18">
        <f t="shared" si="22"/>
        <v>-50000</v>
      </c>
      <c r="L53" s="18">
        <f t="shared" si="22"/>
        <v>-50000</v>
      </c>
      <c r="M53" s="18">
        <f t="shared" si="22"/>
        <v>-50000</v>
      </c>
      <c r="N53" s="18">
        <f t="shared" si="22"/>
        <v>-50000</v>
      </c>
      <c r="O53" s="18">
        <f t="shared" si="22"/>
        <v>-50000</v>
      </c>
      <c r="P53" s="18">
        <f t="shared" si="22"/>
        <v>-50000</v>
      </c>
      <c r="Q53" s="18">
        <f t="shared" si="22"/>
        <v>-50000</v>
      </c>
      <c r="R53" s="18">
        <f t="shared" si="22"/>
        <v>-50000</v>
      </c>
      <c r="S53" s="18">
        <f t="shared" si="22"/>
        <v>-50000</v>
      </c>
    </row>
    <row r="54" spans="1:19" x14ac:dyDescent="0.25">
      <c r="B54" s="48" t="s">
        <v>16</v>
      </c>
      <c r="C54" s="43"/>
      <c r="D54" s="27">
        <f ca="1">SUM(D51:D53)</f>
        <v>65850</v>
      </c>
      <c r="E54" s="28">
        <f ca="1">SUM(E51:E53)</f>
        <v>66100</v>
      </c>
      <c r="F54" s="28">
        <f t="shared" ref="F54:S54" ca="1" si="23">SUM(F51:F53)</f>
        <v>66350</v>
      </c>
      <c r="G54" s="28">
        <f t="shared" ca="1" si="23"/>
        <v>66600</v>
      </c>
      <c r="H54" s="28">
        <f t="shared" ca="1" si="23"/>
        <v>66850</v>
      </c>
      <c r="I54" s="28">
        <f t="shared" ca="1" si="23"/>
        <v>67100</v>
      </c>
      <c r="J54" s="28">
        <f t="shared" ca="1" si="23"/>
        <v>67350</v>
      </c>
      <c r="K54" s="28">
        <f t="shared" ca="1" si="23"/>
        <v>67600</v>
      </c>
      <c r="L54" s="28">
        <f t="shared" ca="1" si="23"/>
        <v>67850</v>
      </c>
      <c r="M54" s="28">
        <f t="shared" ca="1" si="23"/>
        <v>68100</v>
      </c>
      <c r="N54" s="28">
        <f t="shared" ca="1" si="23"/>
        <v>68350</v>
      </c>
      <c r="O54" s="28">
        <f t="shared" ca="1" si="23"/>
        <v>68600</v>
      </c>
      <c r="P54" s="28">
        <f t="shared" ca="1" si="23"/>
        <v>68850</v>
      </c>
      <c r="Q54" s="28">
        <f t="shared" ca="1" si="23"/>
        <v>69100</v>
      </c>
      <c r="R54" s="28">
        <f t="shared" ca="1" si="23"/>
        <v>69350</v>
      </c>
      <c r="S54" s="28">
        <f t="shared" ca="1" si="23"/>
        <v>69600</v>
      </c>
    </row>
    <row r="55" spans="1:19" x14ac:dyDescent="0.25">
      <c r="B55" s="42"/>
      <c r="C55" s="32"/>
      <c r="D55" s="15"/>
      <c r="E55" s="19"/>
      <c r="F55" s="19"/>
      <c r="G55" s="19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</row>
    <row r="56" spans="1:19" ht="14.65" customHeight="1" x14ac:dyDescent="0.25">
      <c r="B56" s="45" t="s">
        <v>15</v>
      </c>
      <c r="C56" s="47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</row>
    <row r="57" spans="1:19" x14ac:dyDescent="0.25">
      <c r="B57" s="5" t="s">
        <v>35</v>
      </c>
      <c r="C57" s="57">
        <v>100000</v>
      </c>
      <c r="D57" s="16">
        <f ca="1">D63</f>
        <v>115850</v>
      </c>
      <c r="E57" s="18">
        <f t="shared" ref="E57:S57" ca="1" si="24">E63</f>
        <v>116100</v>
      </c>
      <c r="F57" s="18">
        <f t="shared" ca="1" si="24"/>
        <v>116350</v>
      </c>
      <c r="G57" s="18">
        <f t="shared" ca="1" si="24"/>
        <v>116600</v>
      </c>
      <c r="H57" s="18">
        <f t="shared" ca="1" si="24"/>
        <v>116850</v>
      </c>
      <c r="I57" s="18">
        <f t="shared" ca="1" si="24"/>
        <v>117100</v>
      </c>
      <c r="J57" s="18">
        <f t="shared" ca="1" si="24"/>
        <v>117350</v>
      </c>
      <c r="K57" s="18">
        <f t="shared" ca="1" si="24"/>
        <v>117600</v>
      </c>
      <c r="L57" s="18">
        <f t="shared" ca="1" si="24"/>
        <v>117850</v>
      </c>
      <c r="M57" s="18">
        <f t="shared" ca="1" si="24"/>
        <v>118100</v>
      </c>
      <c r="N57" s="18">
        <f t="shared" ca="1" si="24"/>
        <v>118350</v>
      </c>
      <c r="O57" s="18">
        <f t="shared" ca="1" si="24"/>
        <v>118600</v>
      </c>
      <c r="P57" s="18">
        <f t="shared" ca="1" si="24"/>
        <v>118850</v>
      </c>
      <c r="Q57" s="18">
        <f t="shared" ca="1" si="24"/>
        <v>119100</v>
      </c>
      <c r="R57" s="18">
        <f t="shared" ca="1" si="24"/>
        <v>119350</v>
      </c>
      <c r="S57" s="18">
        <f t="shared" ca="1" si="24"/>
        <v>119600</v>
      </c>
    </row>
    <row r="58" spans="1:19" x14ac:dyDescent="0.25">
      <c r="B58" s="5"/>
      <c r="C58" s="3"/>
      <c r="D58" s="6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</row>
    <row r="59" spans="1:19" x14ac:dyDescent="0.25">
      <c r="B59" s="33" t="s">
        <v>0</v>
      </c>
      <c r="C59" s="12">
        <v>0</v>
      </c>
      <c r="D59" s="15">
        <f>C61</f>
        <v>0</v>
      </c>
      <c r="E59" s="7">
        <f t="shared" ref="E59:M59" ca="1" si="25">D61</f>
        <v>0</v>
      </c>
      <c r="F59" s="7">
        <f t="shared" ca="1" si="25"/>
        <v>0</v>
      </c>
      <c r="G59" s="7">
        <f t="shared" ca="1" si="25"/>
        <v>0</v>
      </c>
      <c r="H59" s="7">
        <f t="shared" ca="1" si="25"/>
        <v>0</v>
      </c>
      <c r="I59" s="7">
        <f t="shared" ca="1" si="25"/>
        <v>0</v>
      </c>
      <c r="J59" s="7">
        <f t="shared" ca="1" si="25"/>
        <v>0</v>
      </c>
      <c r="K59" s="7">
        <f t="shared" ca="1" si="25"/>
        <v>0</v>
      </c>
      <c r="L59" s="7">
        <f t="shared" ca="1" si="25"/>
        <v>0</v>
      </c>
      <c r="M59" s="7">
        <f t="shared" ca="1" si="25"/>
        <v>0</v>
      </c>
      <c r="N59" s="7">
        <f t="shared" ref="N59" ca="1" si="26">M61</f>
        <v>0</v>
      </c>
      <c r="O59" s="7">
        <f t="shared" ref="O59" ca="1" si="27">N61</f>
        <v>0</v>
      </c>
      <c r="P59" s="7">
        <f t="shared" ref="P59" ca="1" si="28">O61</f>
        <v>0</v>
      </c>
      <c r="Q59" s="7">
        <f t="shared" ref="Q59" ca="1" si="29">P61</f>
        <v>0</v>
      </c>
      <c r="R59" s="7">
        <f t="shared" ref="R59" ca="1" si="30">Q61</f>
        <v>0</v>
      </c>
      <c r="S59" s="7">
        <f t="shared" ref="S59" ca="1" si="31">R61</f>
        <v>0</v>
      </c>
    </row>
    <row r="60" spans="1:19" s="1" customFormat="1" x14ac:dyDescent="0.25">
      <c r="B60" s="40" t="s">
        <v>12</v>
      </c>
      <c r="C60" s="3"/>
      <c r="D60" s="101">
        <f t="shared" ref="D60:S60" ca="1" si="32">-MIN(D59,D54)</f>
        <v>0</v>
      </c>
      <c r="E60" s="18">
        <f t="shared" ca="1" si="32"/>
        <v>0</v>
      </c>
      <c r="F60" s="18">
        <f t="shared" ca="1" si="32"/>
        <v>0</v>
      </c>
      <c r="G60" s="18">
        <f t="shared" ca="1" si="32"/>
        <v>0</v>
      </c>
      <c r="H60" s="18">
        <f t="shared" ca="1" si="32"/>
        <v>0</v>
      </c>
      <c r="I60" s="18">
        <f t="shared" ca="1" si="32"/>
        <v>0</v>
      </c>
      <c r="J60" s="18">
        <f t="shared" ca="1" si="32"/>
        <v>0</v>
      </c>
      <c r="K60" s="18">
        <f t="shared" ca="1" si="32"/>
        <v>0</v>
      </c>
      <c r="L60" s="18">
        <f t="shared" ca="1" si="32"/>
        <v>0</v>
      </c>
      <c r="M60" s="18">
        <f t="shared" ca="1" si="32"/>
        <v>0</v>
      </c>
      <c r="N60" s="18">
        <f t="shared" ca="1" si="32"/>
        <v>0</v>
      </c>
      <c r="O60" s="18">
        <f t="shared" ca="1" si="32"/>
        <v>0</v>
      </c>
      <c r="P60" s="18">
        <f t="shared" ca="1" si="32"/>
        <v>0</v>
      </c>
      <c r="Q60" s="18">
        <f t="shared" ca="1" si="32"/>
        <v>0</v>
      </c>
      <c r="R60" s="18">
        <f t="shared" ca="1" si="32"/>
        <v>0</v>
      </c>
      <c r="S60" s="18">
        <f t="shared" ca="1" si="32"/>
        <v>0</v>
      </c>
    </row>
    <row r="61" spans="1:19" x14ac:dyDescent="0.25">
      <c r="B61" s="5" t="s">
        <v>13</v>
      </c>
      <c r="C61" s="28">
        <f>C59+C60</f>
        <v>0</v>
      </c>
      <c r="D61" s="27">
        <f ca="1">D59+D60</f>
        <v>0</v>
      </c>
      <c r="E61" s="28">
        <f ca="1">E59+E60</f>
        <v>0</v>
      </c>
      <c r="F61" s="28">
        <f t="shared" ref="F61:M61" ca="1" si="33">F59+F60</f>
        <v>0</v>
      </c>
      <c r="G61" s="28">
        <f t="shared" ca="1" si="33"/>
        <v>0</v>
      </c>
      <c r="H61" s="28">
        <f t="shared" ca="1" si="33"/>
        <v>0</v>
      </c>
      <c r="I61" s="28">
        <f t="shared" ca="1" si="33"/>
        <v>0</v>
      </c>
      <c r="J61" s="28">
        <f t="shared" ca="1" si="33"/>
        <v>0</v>
      </c>
      <c r="K61" s="28">
        <f t="shared" ca="1" si="33"/>
        <v>0</v>
      </c>
      <c r="L61" s="28">
        <f t="shared" ca="1" si="33"/>
        <v>0</v>
      </c>
      <c r="M61" s="28">
        <f t="shared" ca="1" si="33"/>
        <v>0</v>
      </c>
      <c r="N61" s="28">
        <f t="shared" ref="N61" ca="1" si="34">N59+N60</f>
        <v>0</v>
      </c>
      <c r="O61" s="28">
        <f t="shared" ref="O61" ca="1" si="35">O59+O60</f>
        <v>0</v>
      </c>
      <c r="P61" s="28">
        <f t="shared" ref="P61" ca="1" si="36">P59+P60</f>
        <v>0</v>
      </c>
      <c r="Q61" s="28">
        <f t="shared" ref="Q61" ca="1" si="37">Q59+Q60</f>
        <v>0</v>
      </c>
      <c r="R61" s="28">
        <f t="shared" ref="R61" ca="1" si="38">R59+R60</f>
        <v>0</v>
      </c>
      <c r="S61" s="28">
        <f t="shared" ref="S61" ca="1" si="39">S59+S60</f>
        <v>0</v>
      </c>
    </row>
    <row r="62" spans="1:19" x14ac:dyDescent="0.25">
      <c r="C62" s="20"/>
      <c r="D62" s="14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</row>
    <row r="63" spans="1:19" x14ac:dyDescent="0.25">
      <c r="B63" s="36" t="s">
        <v>7</v>
      </c>
      <c r="C63" s="35">
        <f>C57</f>
        <v>100000</v>
      </c>
      <c r="D63" s="37">
        <f t="shared" ref="D63:S63" ca="1" si="40">D8+D28+D60-D49</f>
        <v>115850</v>
      </c>
      <c r="E63" s="38">
        <f t="shared" ca="1" si="40"/>
        <v>116100</v>
      </c>
      <c r="F63" s="38">
        <f t="shared" ca="1" si="40"/>
        <v>116350</v>
      </c>
      <c r="G63" s="38">
        <f t="shared" ca="1" si="40"/>
        <v>116600</v>
      </c>
      <c r="H63" s="38">
        <f t="shared" ca="1" si="40"/>
        <v>116850</v>
      </c>
      <c r="I63" s="38">
        <f t="shared" ca="1" si="40"/>
        <v>117100</v>
      </c>
      <c r="J63" s="38">
        <f t="shared" ca="1" si="40"/>
        <v>117350</v>
      </c>
      <c r="K63" s="38">
        <f t="shared" ca="1" si="40"/>
        <v>117600</v>
      </c>
      <c r="L63" s="38">
        <f t="shared" ca="1" si="40"/>
        <v>117850</v>
      </c>
      <c r="M63" s="38">
        <f t="shared" ca="1" si="40"/>
        <v>118100</v>
      </c>
      <c r="N63" s="38">
        <f t="shared" ca="1" si="40"/>
        <v>118350</v>
      </c>
      <c r="O63" s="38">
        <f t="shared" ca="1" si="40"/>
        <v>118600</v>
      </c>
      <c r="P63" s="38">
        <f t="shared" ca="1" si="40"/>
        <v>118850</v>
      </c>
      <c r="Q63" s="38">
        <f t="shared" ca="1" si="40"/>
        <v>119100</v>
      </c>
      <c r="R63" s="38">
        <f t="shared" ca="1" si="40"/>
        <v>119350</v>
      </c>
      <c r="S63" s="38">
        <f t="shared" ca="1" si="40"/>
        <v>119600</v>
      </c>
    </row>
    <row r="64" spans="1:19" x14ac:dyDescent="0.25">
      <c r="C64" s="41"/>
      <c r="D64" s="26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spans="2:19" x14ac:dyDescent="0.25">
      <c r="B65" s="4" t="s">
        <v>48</v>
      </c>
      <c r="C65" s="63">
        <v>0.05</v>
      </c>
      <c r="D65" s="64">
        <f>C65</f>
        <v>0.05</v>
      </c>
      <c r="E65" s="64">
        <f t="shared" ref="E65:S65" si="41">D65</f>
        <v>0.05</v>
      </c>
      <c r="F65" s="64">
        <f t="shared" si="41"/>
        <v>0.05</v>
      </c>
      <c r="G65" s="64">
        <f t="shared" si="41"/>
        <v>0.05</v>
      </c>
      <c r="H65" s="64">
        <f t="shared" si="41"/>
        <v>0.05</v>
      </c>
      <c r="I65" s="64">
        <f t="shared" si="41"/>
        <v>0.05</v>
      </c>
      <c r="J65" s="64">
        <f t="shared" si="41"/>
        <v>0.05</v>
      </c>
      <c r="K65" s="64">
        <f t="shared" si="41"/>
        <v>0.05</v>
      </c>
      <c r="L65" s="64">
        <f t="shared" si="41"/>
        <v>0.05</v>
      </c>
      <c r="M65" s="64">
        <f t="shared" si="41"/>
        <v>0.05</v>
      </c>
      <c r="N65" s="64">
        <f t="shared" si="41"/>
        <v>0.05</v>
      </c>
      <c r="O65" s="64">
        <f t="shared" si="41"/>
        <v>0.05</v>
      </c>
      <c r="P65" s="64">
        <f t="shared" si="41"/>
        <v>0.05</v>
      </c>
      <c r="Q65" s="64">
        <f t="shared" si="41"/>
        <v>0.05</v>
      </c>
      <c r="R65" s="64">
        <f t="shared" si="41"/>
        <v>0.05</v>
      </c>
      <c r="S65" s="64">
        <f t="shared" si="41"/>
        <v>0.05</v>
      </c>
    </row>
    <row r="66" spans="2:19" x14ac:dyDescent="0.25">
      <c r="C66" s="87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</row>
    <row r="67" spans="2:19" x14ac:dyDescent="0.25">
      <c r="B67" s="45" t="s">
        <v>31</v>
      </c>
      <c r="C67" s="44"/>
      <c r="D67" s="86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</row>
    <row r="68" spans="2:19" x14ac:dyDescent="0.25">
      <c r="B68" s="33" t="str">
        <f>B25</f>
        <v>Additional Revenue Stream 1</v>
      </c>
      <c r="C68" s="65">
        <v>1</v>
      </c>
      <c r="D68" s="56">
        <v>10000</v>
      </c>
      <c r="E68" s="68">
        <v>0</v>
      </c>
      <c r="F68" s="68">
        <v>0</v>
      </c>
      <c r="G68" s="68">
        <v>0</v>
      </c>
      <c r="H68" s="68">
        <v>0</v>
      </c>
      <c r="I68" s="68">
        <v>0</v>
      </c>
      <c r="J68" s="68">
        <v>0</v>
      </c>
      <c r="K68" s="68">
        <v>0</v>
      </c>
      <c r="L68" s="68">
        <v>0</v>
      </c>
      <c r="M68" s="68">
        <v>0</v>
      </c>
      <c r="N68" s="68">
        <v>0</v>
      </c>
      <c r="O68" s="68">
        <v>0</v>
      </c>
      <c r="P68" s="68">
        <v>0</v>
      </c>
      <c r="Q68" s="68">
        <v>0</v>
      </c>
      <c r="R68" s="68">
        <v>0</v>
      </c>
      <c r="S68" s="68">
        <v>0</v>
      </c>
    </row>
    <row r="69" spans="2:19" x14ac:dyDescent="0.25">
      <c r="C69" s="65">
        <f>C68+1</f>
        <v>2</v>
      </c>
      <c r="D69" s="56">
        <v>0</v>
      </c>
      <c r="E69" s="68">
        <v>0</v>
      </c>
      <c r="F69" s="68">
        <v>0</v>
      </c>
      <c r="G69" s="68">
        <v>0</v>
      </c>
      <c r="H69" s="68">
        <v>0</v>
      </c>
      <c r="I69" s="68">
        <v>0</v>
      </c>
      <c r="J69" s="68">
        <v>0</v>
      </c>
      <c r="K69" s="68">
        <v>0</v>
      </c>
      <c r="L69" s="68">
        <v>0</v>
      </c>
      <c r="M69" s="68">
        <v>0</v>
      </c>
      <c r="N69" s="68">
        <v>0</v>
      </c>
      <c r="O69" s="68">
        <v>0</v>
      </c>
      <c r="P69" s="68">
        <v>0</v>
      </c>
      <c r="Q69" s="68">
        <v>0</v>
      </c>
      <c r="R69" s="68">
        <v>0</v>
      </c>
      <c r="S69" s="68">
        <v>0</v>
      </c>
    </row>
    <row r="70" spans="2:19" x14ac:dyDescent="0.25">
      <c r="C70" s="65">
        <f t="shared" ref="C70" si="42">C69+1</f>
        <v>3</v>
      </c>
      <c r="D70" s="56">
        <v>0</v>
      </c>
      <c r="E70" s="56">
        <v>0</v>
      </c>
      <c r="F70" s="56">
        <v>0</v>
      </c>
      <c r="G70" s="56">
        <v>0</v>
      </c>
      <c r="H70" s="56">
        <f t="shared" ref="H70:M70" si="43">H68</f>
        <v>0</v>
      </c>
      <c r="I70" s="56">
        <f t="shared" si="43"/>
        <v>0</v>
      </c>
      <c r="J70" s="56">
        <f t="shared" si="43"/>
        <v>0</v>
      </c>
      <c r="K70" s="56">
        <f t="shared" si="43"/>
        <v>0</v>
      </c>
      <c r="L70" s="56">
        <f t="shared" si="43"/>
        <v>0</v>
      </c>
      <c r="M70" s="56">
        <f t="shared" si="43"/>
        <v>0</v>
      </c>
      <c r="N70" s="62"/>
      <c r="O70" s="62"/>
      <c r="P70" s="62"/>
      <c r="Q70" s="62"/>
      <c r="R70" s="62"/>
      <c r="S70" s="62"/>
    </row>
    <row r="71" spans="2:19" x14ac:dyDescent="0.25">
      <c r="C71" s="66" t="s">
        <v>21</v>
      </c>
      <c r="D71" s="7">
        <f>CHOOSE($C$2,D68,D69,D70)</f>
        <v>10000</v>
      </c>
      <c r="E71" s="7">
        <f t="shared" ref="E71:S71" si="44">CHOOSE($C$2,E68,E69,E70)</f>
        <v>0</v>
      </c>
      <c r="F71" s="7">
        <f t="shared" si="44"/>
        <v>0</v>
      </c>
      <c r="G71" s="7">
        <f t="shared" si="44"/>
        <v>0</v>
      </c>
      <c r="H71" s="7">
        <f t="shared" si="44"/>
        <v>0</v>
      </c>
      <c r="I71" s="7">
        <f t="shared" si="44"/>
        <v>0</v>
      </c>
      <c r="J71" s="7">
        <f t="shared" si="44"/>
        <v>0</v>
      </c>
      <c r="K71" s="7">
        <f t="shared" si="44"/>
        <v>0</v>
      </c>
      <c r="L71" s="7">
        <f t="shared" si="44"/>
        <v>0</v>
      </c>
      <c r="M71" s="7">
        <f t="shared" si="44"/>
        <v>0</v>
      </c>
      <c r="N71" s="7">
        <f t="shared" si="44"/>
        <v>0</v>
      </c>
      <c r="O71" s="7">
        <f t="shared" si="44"/>
        <v>0</v>
      </c>
      <c r="P71" s="7">
        <f t="shared" si="44"/>
        <v>0</v>
      </c>
      <c r="Q71" s="7">
        <f t="shared" si="44"/>
        <v>0</v>
      </c>
      <c r="R71" s="7">
        <f t="shared" si="44"/>
        <v>0</v>
      </c>
      <c r="S71" s="7">
        <f t="shared" si="44"/>
        <v>0</v>
      </c>
    </row>
    <row r="72" spans="2:19" x14ac:dyDescent="0.25"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</row>
    <row r="73" spans="2:19" x14ac:dyDescent="0.25">
      <c r="B73" s="33" t="str">
        <f>B26</f>
        <v>Additional Revenue Stream 2</v>
      </c>
      <c r="C73" s="65">
        <v>1</v>
      </c>
      <c r="D73" s="67">
        <v>5000</v>
      </c>
      <c r="E73" s="68">
        <v>0</v>
      </c>
      <c r="F73" s="68">
        <v>0</v>
      </c>
      <c r="G73" s="68">
        <v>0</v>
      </c>
      <c r="H73" s="68">
        <v>0</v>
      </c>
      <c r="I73" s="68">
        <v>0</v>
      </c>
      <c r="J73" s="68">
        <v>0</v>
      </c>
      <c r="K73" s="68">
        <v>0</v>
      </c>
      <c r="L73" s="68">
        <v>0</v>
      </c>
      <c r="M73" s="68">
        <v>0</v>
      </c>
      <c r="N73" s="68">
        <v>0</v>
      </c>
      <c r="O73" s="68">
        <v>0</v>
      </c>
      <c r="P73" s="68">
        <v>0</v>
      </c>
      <c r="Q73" s="68">
        <v>0</v>
      </c>
      <c r="R73" s="68">
        <v>0</v>
      </c>
      <c r="S73" s="68">
        <v>0</v>
      </c>
    </row>
    <row r="74" spans="2:19" x14ac:dyDescent="0.25">
      <c r="C74" s="65">
        <f>C73+1</f>
        <v>2</v>
      </c>
      <c r="D74" s="55">
        <v>0</v>
      </c>
      <c r="E74" s="56">
        <v>0</v>
      </c>
      <c r="F74" s="56">
        <v>0</v>
      </c>
      <c r="G74" s="56">
        <v>0</v>
      </c>
      <c r="H74" s="56">
        <v>0</v>
      </c>
      <c r="I74" s="56">
        <v>0</v>
      </c>
      <c r="J74" s="56">
        <v>0</v>
      </c>
      <c r="K74" s="56">
        <v>0</v>
      </c>
      <c r="L74" s="56">
        <v>0</v>
      </c>
      <c r="M74" s="56">
        <v>0</v>
      </c>
      <c r="N74" s="56">
        <v>0</v>
      </c>
      <c r="O74" s="56">
        <v>0</v>
      </c>
      <c r="P74" s="56">
        <v>0</v>
      </c>
      <c r="Q74" s="56">
        <v>0</v>
      </c>
      <c r="R74" s="56">
        <v>0</v>
      </c>
      <c r="S74" s="56">
        <v>0</v>
      </c>
    </row>
    <row r="75" spans="2:19" x14ac:dyDescent="0.25">
      <c r="C75" s="65">
        <f t="shared" ref="C75" si="45">C74+1</f>
        <v>3</v>
      </c>
      <c r="D75" s="55">
        <v>0</v>
      </c>
      <c r="E75" s="56">
        <v>0</v>
      </c>
      <c r="F75" s="56">
        <v>0</v>
      </c>
      <c r="G75" s="56">
        <v>0</v>
      </c>
      <c r="H75" s="56">
        <v>0</v>
      </c>
      <c r="I75" s="56">
        <v>0</v>
      </c>
      <c r="J75" s="56">
        <v>0</v>
      </c>
      <c r="K75" s="56">
        <v>0</v>
      </c>
      <c r="L75" s="56">
        <v>0</v>
      </c>
      <c r="M75" s="56">
        <v>0</v>
      </c>
      <c r="N75" s="56">
        <v>0</v>
      </c>
      <c r="O75" s="56">
        <v>0</v>
      </c>
      <c r="P75" s="56">
        <v>0</v>
      </c>
      <c r="Q75" s="56">
        <v>0</v>
      </c>
      <c r="R75" s="56">
        <v>0</v>
      </c>
      <c r="S75" s="56">
        <v>0</v>
      </c>
    </row>
    <row r="76" spans="2:19" x14ac:dyDescent="0.25">
      <c r="C76" s="66" t="s">
        <v>21</v>
      </c>
      <c r="D76" s="7">
        <f>CHOOSE($C$2,D73,D74,D75)</f>
        <v>5000</v>
      </c>
      <c r="E76" s="7">
        <f t="shared" ref="E76:S76" si="46">CHOOSE($C$2,E73,E74,E75)</f>
        <v>0</v>
      </c>
      <c r="F76" s="7">
        <f t="shared" si="46"/>
        <v>0</v>
      </c>
      <c r="G76" s="7">
        <f t="shared" si="46"/>
        <v>0</v>
      </c>
      <c r="H76" s="7">
        <f t="shared" si="46"/>
        <v>0</v>
      </c>
      <c r="I76" s="7">
        <f t="shared" si="46"/>
        <v>0</v>
      </c>
      <c r="J76" s="7">
        <f t="shared" si="46"/>
        <v>0</v>
      </c>
      <c r="K76" s="7">
        <f t="shared" si="46"/>
        <v>0</v>
      </c>
      <c r="L76" s="7">
        <f t="shared" si="46"/>
        <v>0</v>
      </c>
      <c r="M76" s="7">
        <f t="shared" si="46"/>
        <v>0</v>
      </c>
      <c r="N76" s="7">
        <f t="shared" si="46"/>
        <v>0</v>
      </c>
      <c r="O76" s="7">
        <f t="shared" si="46"/>
        <v>0</v>
      </c>
      <c r="P76" s="7">
        <f t="shared" si="46"/>
        <v>0</v>
      </c>
      <c r="Q76" s="7">
        <f t="shared" si="46"/>
        <v>0</v>
      </c>
      <c r="R76" s="7">
        <f t="shared" si="46"/>
        <v>0</v>
      </c>
      <c r="S76" s="7">
        <f t="shared" si="46"/>
        <v>0</v>
      </c>
    </row>
    <row r="77" spans="2:19" x14ac:dyDescent="0.25"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</row>
    <row r="78" spans="2:19" x14ac:dyDescent="0.25">
      <c r="B78" s="33" t="str">
        <f>B27</f>
        <v>Additional Revenue Stream 3</v>
      </c>
      <c r="C78" s="65">
        <v>1</v>
      </c>
      <c r="D78" s="67">
        <v>0</v>
      </c>
      <c r="E78" s="68">
        <v>0</v>
      </c>
      <c r="F78" s="68">
        <v>0</v>
      </c>
      <c r="G78" s="68">
        <v>0</v>
      </c>
      <c r="H78" s="68">
        <v>0</v>
      </c>
      <c r="I78" s="68">
        <v>0</v>
      </c>
      <c r="J78" s="68">
        <v>0</v>
      </c>
      <c r="K78" s="68">
        <v>0</v>
      </c>
      <c r="L78" s="68">
        <v>0</v>
      </c>
      <c r="M78" s="68">
        <v>0</v>
      </c>
      <c r="N78" s="68">
        <v>0</v>
      </c>
      <c r="O78" s="68">
        <v>0</v>
      </c>
      <c r="P78" s="68">
        <v>0</v>
      </c>
      <c r="Q78" s="68">
        <v>0</v>
      </c>
      <c r="R78" s="68">
        <v>0</v>
      </c>
      <c r="S78" s="68">
        <v>0</v>
      </c>
    </row>
    <row r="79" spans="2:19" x14ac:dyDescent="0.25">
      <c r="C79" s="65">
        <f>C78+1</f>
        <v>2</v>
      </c>
      <c r="D79" s="55">
        <v>0</v>
      </c>
      <c r="E79" s="68">
        <v>0</v>
      </c>
      <c r="F79" s="68">
        <v>0</v>
      </c>
      <c r="G79" s="68">
        <v>0</v>
      </c>
      <c r="H79" s="68">
        <v>0</v>
      </c>
      <c r="I79" s="68">
        <v>0</v>
      </c>
      <c r="J79" s="68">
        <v>0</v>
      </c>
      <c r="K79" s="68">
        <v>0</v>
      </c>
      <c r="L79" s="68">
        <v>0</v>
      </c>
      <c r="M79" s="68">
        <v>0</v>
      </c>
      <c r="N79" s="68">
        <v>0</v>
      </c>
      <c r="O79" s="68">
        <v>0</v>
      </c>
      <c r="P79" s="68">
        <v>0</v>
      </c>
      <c r="Q79" s="68">
        <v>0</v>
      </c>
      <c r="R79" s="68">
        <v>0</v>
      </c>
      <c r="S79" s="68">
        <v>0</v>
      </c>
    </row>
    <row r="80" spans="2:19" x14ac:dyDescent="0.25">
      <c r="C80" s="65">
        <f t="shared" ref="C80" si="47">C79+1</f>
        <v>3</v>
      </c>
      <c r="D80" s="55">
        <v>0</v>
      </c>
      <c r="E80" s="68">
        <v>0</v>
      </c>
      <c r="F80" s="68">
        <v>0</v>
      </c>
      <c r="G80" s="68">
        <v>0</v>
      </c>
      <c r="H80" s="68">
        <v>0</v>
      </c>
      <c r="I80" s="68">
        <v>0</v>
      </c>
      <c r="J80" s="68">
        <v>0</v>
      </c>
      <c r="K80" s="68">
        <v>0</v>
      </c>
      <c r="L80" s="68">
        <v>0</v>
      </c>
      <c r="M80" s="68">
        <v>0</v>
      </c>
      <c r="N80" s="68">
        <v>0</v>
      </c>
      <c r="O80" s="68">
        <v>0</v>
      </c>
      <c r="P80" s="68">
        <v>0</v>
      </c>
      <c r="Q80" s="68">
        <v>0</v>
      </c>
      <c r="R80" s="68">
        <v>0</v>
      </c>
      <c r="S80" s="68">
        <v>0</v>
      </c>
    </row>
    <row r="81" spans="2:19" x14ac:dyDescent="0.25">
      <c r="C81" s="66" t="s">
        <v>21</v>
      </c>
      <c r="D81" s="7">
        <f>CHOOSE($C$2,D78,D79,D80)</f>
        <v>0</v>
      </c>
      <c r="E81" s="7">
        <f t="shared" ref="E81:S81" si="48">CHOOSE($C$2,E78,E79,E80)</f>
        <v>0</v>
      </c>
      <c r="F81" s="7">
        <f t="shared" si="48"/>
        <v>0</v>
      </c>
      <c r="G81" s="7">
        <f t="shared" si="48"/>
        <v>0</v>
      </c>
      <c r="H81" s="7">
        <f t="shared" si="48"/>
        <v>0</v>
      </c>
      <c r="I81" s="7">
        <f t="shared" si="48"/>
        <v>0</v>
      </c>
      <c r="J81" s="7">
        <f t="shared" si="48"/>
        <v>0</v>
      </c>
      <c r="K81" s="7">
        <f t="shared" si="48"/>
        <v>0</v>
      </c>
      <c r="L81" s="7">
        <f t="shared" si="48"/>
        <v>0</v>
      </c>
      <c r="M81" s="7">
        <f t="shared" si="48"/>
        <v>0</v>
      </c>
      <c r="N81" s="7">
        <f t="shared" si="48"/>
        <v>0</v>
      </c>
      <c r="O81" s="7">
        <f t="shared" si="48"/>
        <v>0</v>
      </c>
      <c r="P81" s="7">
        <f t="shared" si="48"/>
        <v>0</v>
      </c>
      <c r="Q81" s="7">
        <f t="shared" si="48"/>
        <v>0</v>
      </c>
      <c r="R81" s="7">
        <f t="shared" si="48"/>
        <v>0</v>
      </c>
      <c r="S81" s="7">
        <f t="shared" si="48"/>
        <v>0</v>
      </c>
    </row>
    <row r="82" spans="2:19" x14ac:dyDescent="0.25"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</row>
    <row r="83" spans="2:19" x14ac:dyDescent="0.25">
      <c r="B83" s="33" t="str">
        <f>B47</f>
        <v>New Cash Expense 1</v>
      </c>
      <c r="C83" s="69">
        <v>1</v>
      </c>
      <c r="D83" s="12">
        <v>0</v>
      </c>
      <c r="E83" s="68">
        <v>0</v>
      </c>
      <c r="F83" s="68">
        <v>0</v>
      </c>
      <c r="G83" s="68">
        <v>0</v>
      </c>
      <c r="H83" s="68">
        <v>0</v>
      </c>
      <c r="I83" s="68">
        <v>0</v>
      </c>
      <c r="J83" s="68">
        <v>0</v>
      </c>
      <c r="K83" s="68">
        <v>0</v>
      </c>
      <c r="L83" s="68">
        <v>0</v>
      </c>
      <c r="M83" s="68">
        <v>0</v>
      </c>
      <c r="N83" s="68">
        <v>0</v>
      </c>
      <c r="O83" s="68">
        <v>0</v>
      </c>
      <c r="P83" s="68">
        <v>0</v>
      </c>
      <c r="Q83" s="68">
        <v>0</v>
      </c>
      <c r="R83" s="68">
        <v>0</v>
      </c>
      <c r="S83" s="68">
        <v>0</v>
      </c>
    </row>
    <row r="84" spans="2:19" x14ac:dyDescent="0.25">
      <c r="C84" s="65">
        <f>C83+1</f>
        <v>2</v>
      </c>
      <c r="D84" s="70">
        <f>D83</f>
        <v>0</v>
      </c>
      <c r="E84" s="71">
        <f>E83</f>
        <v>0</v>
      </c>
      <c r="F84" s="68">
        <v>0</v>
      </c>
      <c r="G84" s="68">
        <v>0</v>
      </c>
      <c r="H84" s="68">
        <v>0</v>
      </c>
      <c r="I84" s="68">
        <v>0</v>
      </c>
      <c r="J84" s="68">
        <v>0</v>
      </c>
      <c r="K84" s="68">
        <v>0</v>
      </c>
      <c r="L84" s="68">
        <v>0</v>
      </c>
      <c r="M84" s="68">
        <v>0</v>
      </c>
      <c r="N84" s="68">
        <v>0</v>
      </c>
      <c r="O84" s="68">
        <v>0</v>
      </c>
      <c r="P84" s="68">
        <v>0</v>
      </c>
      <c r="Q84" s="68">
        <v>0</v>
      </c>
      <c r="R84" s="68">
        <v>0</v>
      </c>
      <c r="S84" s="68">
        <v>0</v>
      </c>
    </row>
    <row r="85" spans="2:19" x14ac:dyDescent="0.25">
      <c r="C85" s="65">
        <f t="shared" ref="C85" si="49">C84+1</f>
        <v>3</v>
      </c>
      <c r="D85" s="70">
        <f t="shared" ref="D85" si="50">D84</f>
        <v>0</v>
      </c>
      <c r="E85" s="71">
        <f t="shared" ref="E85" si="51">E84</f>
        <v>0</v>
      </c>
      <c r="F85" s="68">
        <v>0</v>
      </c>
      <c r="G85" s="68">
        <v>0</v>
      </c>
      <c r="H85" s="68">
        <v>0</v>
      </c>
      <c r="I85" s="68">
        <v>0</v>
      </c>
      <c r="J85" s="68">
        <v>0</v>
      </c>
      <c r="K85" s="68">
        <v>0</v>
      </c>
      <c r="L85" s="68">
        <v>0</v>
      </c>
      <c r="M85" s="68">
        <v>0</v>
      </c>
      <c r="N85" s="68">
        <v>0</v>
      </c>
      <c r="O85" s="68">
        <v>0</v>
      </c>
      <c r="P85" s="68">
        <v>0</v>
      </c>
      <c r="Q85" s="68">
        <v>0</v>
      </c>
      <c r="R85" s="68">
        <v>0</v>
      </c>
      <c r="S85" s="68">
        <v>0</v>
      </c>
    </row>
    <row r="86" spans="2:19" x14ac:dyDescent="0.25">
      <c r="C86" s="66" t="s">
        <v>21</v>
      </c>
      <c r="D86" s="7">
        <f>CHOOSE($C$2,D83,D84,D85)</f>
        <v>0</v>
      </c>
      <c r="E86" s="7">
        <f t="shared" ref="E86:S86" si="52">CHOOSE($C$2,E83,E84,E85)</f>
        <v>0</v>
      </c>
      <c r="F86" s="7">
        <f t="shared" si="52"/>
        <v>0</v>
      </c>
      <c r="G86" s="7">
        <f t="shared" si="52"/>
        <v>0</v>
      </c>
      <c r="H86" s="7">
        <f t="shared" si="52"/>
        <v>0</v>
      </c>
      <c r="I86" s="7">
        <f t="shared" si="52"/>
        <v>0</v>
      </c>
      <c r="J86" s="7">
        <f t="shared" si="52"/>
        <v>0</v>
      </c>
      <c r="K86" s="7">
        <f t="shared" si="52"/>
        <v>0</v>
      </c>
      <c r="L86" s="7">
        <f t="shared" si="52"/>
        <v>0</v>
      </c>
      <c r="M86" s="7">
        <f t="shared" si="52"/>
        <v>0</v>
      </c>
      <c r="N86" s="7">
        <f t="shared" si="52"/>
        <v>0</v>
      </c>
      <c r="O86" s="7">
        <f t="shared" si="52"/>
        <v>0</v>
      </c>
      <c r="P86" s="7">
        <f t="shared" si="52"/>
        <v>0</v>
      </c>
      <c r="Q86" s="7">
        <f t="shared" si="52"/>
        <v>0</v>
      </c>
      <c r="R86" s="7">
        <f t="shared" si="52"/>
        <v>0</v>
      </c>
      <c r="S86" s="7">
        <f t="shared" si="52"/>
        <v>0</v>
      </c>
    </row>
    <row r="87" spans="2:19" x14ac:dyDescent="0.25"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</row>
    <row r="88" spans="2:19" x14ac:dyDescent="0.25">
      <c r="B88" s="33" t="str">
        <f>B48</f>
        <v>New Cash Expense 2</v>
      </c>
      <c r="C88" s="65">
        <v>1</v>
      </c>
      <c r="D88" s="67">
        <v>0</v>
      </c>
      <c r="E88" s="68">
        <v>0</v>
      </c>
      <c r="F88" s="68">
        <v>0</v>
      </c>
      <c r="G88" s="68">
        <v>0</v>
      </c>
      <c r="H88" s="68">
        <v>0</v>
      </c>
      <c r="I88" s="68">
        <v>0</v>
      </c>
      <c r="J88" s="68">
        <v>0</v>
      </c>
      <c r="K88" s="68">
        <v>0</v>
      </c>
      <c r="L88" s="68">
        <v>0</v>
      </c>
      <c r="M88" s="68">
        <v>0</v>
      </c>
      <c r="N88" s="68">
        <v>0</v>
      </c>
      <c r="O88" s="68">
        <v>0</v>
      </c>
      <c r="P88" s="68">
        <v>0</v>
      </c>
      <c r="Q88" s="68">
        <v>0</v>
      </c>
      <c r="R88" s="68">
        <v>0</v>
      </c>
      <c r="S88" s="68">
        <v>0</v>
      </c>
    </row>
    <row r="89" spans="2:19" x14ac:dyDescent="0.25">
      <c r="C89" s="65">
        <f>C88+1</f>
        <v>2</v>
      </c>
      <c r="D89" s="55">
        <v>0</v>
      </c>
      <c r="E89" s="68">
        <v>0</v>
      </c>
      <c r="F89" s="68">
        <v>0</v>
      </c>
      <c r="G89" s="68">
        <v>0</v>
      </c>
      <c r="H89" s="68">
        <v>0</v>
      </c>
      <c r="I89" s="68">
        <v>0</v>
      </c>
      <c r="J89" s="68">
        <v>0</v>
      </c>
      <c r="K89" s="68">
        <v>0</v>
      </c>
      <c r="L89" s="68">
        <v>0</v>
      </c>
      <c r="M89" s="68">
        <v>0</v>
      </c>
      <c r="N89" s="68">
        <v>0</v>
      </c>
      <c r="O89" s="68">
        <v>0</v>
      </c>
      <c r="P89" s="68">
        <v>0</v>
      </c>
      <c r="Q89" s="68">
        <v>0</v>
      </c>
      <c r="R89" s="68">
        <v>0</v>
      </c>
      <c r="S89" s="68">
        <v>0</v>
      </c>
    </row>
    <row r="90" spans="2:19" x14ac:dyDescent="0.25">
      <c r="C90" s="65">
        <f t="shared" ref="C90" si="53">C89+1</f>
        <v>3</v>
      </c>
      <c r="D90" s="55">
        <v>0</v>
      </c>
      <c r="E90" s="68">
        <v>0</v>
      </c>
      <c r="F90" s="68">
        <v>0</v>
      </c>
      <c r="G90" s="68">
        <v>0</v>
      </c>
      <c r="H90" s="68">
        <v>0</v>
      </c>
      <c r="I90" s="68">
        <v>0</v>
      </c>
      <c r="J90" s="68">
        <v>0</v>
      </c>
      <c r="K90" s="68">
        <v>0</v>
      </c>
      <c r="L90" s="68">
        <v>0</v>
      </c>
      <c r="M90" s="68">
        <v>0</v>
      </c>
      <c r="N90" s="68">
        <v>0</v>
      </c>
      <c r="O90" s="68">
        <v>0</v>
      </c>
      <c r="P90" s="68">
        <v>0</v>
      </c>
      <c r="Q90" s="68">
        <v>0</v>
      </c>
      <c r="R90" s="68">
        <v>0</v>
      </c>
      <c r="S90" s="68">
        <v>0</v>
      </c>
    </row>
    <row r="91" spans="2:19" x14ac:dyDescent="0.25">
      <c r="C91" s="66" t="s">
        <v>21</v>
      </c>
      <c r="D91" s="7">
        <f>CHOOSE($C$2,D88,D89,D90)</f>
        <v>0</v>
      </c>
      <c r="E91" s="7">
        <f t="shared" ref="E91:S91" si="54">CHOOSE($C$2,E88,E89,E90)</f>
        <v>0</v>
      </c>
      <c r="F91" s="7">
        <f t="shared" si="54"/>
        <v>0</v>
      </c>
      <c r="G91" s="7">
        <f t="shared" si="54"/>
        <v>0</v>
      </c>
      <c r="H91" s="7">
        <f t="shared" si="54"/>
        <v>0</v>
      </c>
      <c r="I91" s="7">
        <f t="shared" si="54"/>
        <v>0</v>
      </c>
      <c r="J91" s="7">
        <f t="shared" si="54"/>
        <v>0</v>
      </c>
      <c r="K91" s="7">
        <f t="shared" si="54"/>
        <v>0</v>
      </c>
      <c r="L91" s="7">
        <f t="shared" si="54"/>
        <v>0</v>
      </c>
      <c r="M91" s="7">
        <f t="shared" si="54"/>
        <v>0</v>
      </c>
      <c r="N91" s="7">
        <f t="shared" si="54"/>
        <v>0</v>
      </c>
      <c r="O91" s="7">
        <f t="shared" si="54"/>
        <v>0</v>
      </c>
      <c r="P91" s="7">
        <f t="shared" si="54"/>
        <v>0</v>
      </c>
      <c r="Q91" s="7">
        <f t="shared" si="54"/>
        <v>0</v>
      </c>
      <c r="R91" s="7">
        <f t="shared" si="54"/>
        <v>0</v>
      </c>
      <c r="S91" s="7">
        <f t="shared" si="54"/>
        <v>0</v>
      </c>
    </row>
    <row r="92" spans="2:19" x14ac:dyDescent="0.25"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2:19" x14ac:dyDescent="0.25"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2:19" x14ac:dyDescent="0.25"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5" spans="2:19" x14ac:dyDescent="0.25"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</row>
    <row r="96" spans="2:19" x14ac:dyDescent="0.25"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</row>
    <row r="97" spans="5:19" x14ac:dyDescent="0.25"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</row>
    <row r="98" spans="5:19" x14ac:dyDescent="0.25"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</row>
    <row r="99" spans="5:19" x14ac:dyDescent="0.25"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</row>
    <row r="100" spans="5:19" x14ac:dyDescent="0.25"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</row>
    <row r="101" spans="5:19" x14ac:dyDescent="0.25"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</row>
    <row r="102" spans="5:19" x14ac:dyDescent="0.25"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</row>
    <row r="103" spans="5:19" x14ac:dyDescent="0.25"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</row>
    <row r="104" spans="5:19" x14ac:dyDescent="0.25"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</row>
    <row r="105" spans="5:19" x14ac:dyDescent="0.25"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</row>
    <row r="106" spans="5:19" x14ac:dyDescent="0.25"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</row>
    <row r="107" spans="5:19" x14ac:dyDescent="0.25"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</row>
    <row r="108" spans="5:19" x14ac:dyDescent="0.25"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</row>
    <row r="109" spans="5:19" x14ac:dyDescent="0.25"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</row>
    <row r="110" spans="5:19" x14ac:dyDescent="0.25"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</row>
    <row r="111" spans="5:19" x14ac:dyDescent="0.25"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</row>
    <row r="112" spans="5:19" x14ac:dyDescent="0.25"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</row>
    <row r="113" spans="5:19" x14ac:dyDescent="0.25"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</row>
    <row r="114" spans="5:19" x14ac:dyDescent="0.25"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</row>
    <row r="115" spans="5:19" x14ac:dyDescent="0.25"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</row>
    <row r="116" spans="5:19" x14ac:dyDescent="0.25"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</row>
    <row r="117" spans="5:19" x14ac:dyDescent="0.25"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</row>
    <row r="118" spans="5:19" x14ac:dyDescent="0.25"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</row>
  </sheetData>
  <dataConsolidate/>
  <conditionalFormatting sqref="E60:S60">
    <cfRule type="cellIs" dxfId="1" priority="5" operator="greaterThan">
      <formula>0</formula>
    </cfRule>
  </conditionalFormatting>
  <conditionalFormatting sqref="D63:S63">
    <cfRule type="colorScale" priority="7">
      <colorScale>
        <cfvo type="min"/>
        <cfvo type="num" val="$C$57"/>
        <color rgb="FFF8696B"/>
        <color theme="0"/>
      </colorScale>
    </cfRule>
  </conditionalFormatting>
  <conditionalFormatting sqref="D60">
    <cfRule type="cellIs" dxfId="0" priority="1" operator="greaterThan">
      <formula>0</formula>
    </cfRule>
  </conditionalFormatting>
  <dataValidations disablePrompts="1" count="1">
    <dataValidation type="list" allowBlank="1" showInputMessage="1" showErrorMessage="1" sqref="C2" xr:uid="{8F932BB5-BE96-4BDC-B1F6-E4BAA27B34C9}">
      <formula1>$C$68:$C$70</formula1>
    </dataValidation>
  </dataValidations>
  <printOptions headings="1" gridLines="1"/>
  <pageMargins left="0.7" right="0.7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Disclaimer+Instructions</vt:lpstr>
      <vt:lpstr>Cash Flow 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Bigelow</dc:creator>
  <cp:lastModifiedBy>Hunter Young</cp:lastModifiedBy>
  <cp:lastPrinted>2020-03-12T17:05:02Z</cp:lastPrinted>
  <dcterms:created xsi:type="dcterms:W3CDTF">2020-03-10T18:33:16Z</dcterms:created>
  <dcterms:modified xsi:type="dcterms:W3CDTF">2020-04-13T23:10:25Z</dcterms:modified>
</cp:coreProperties>
</file>